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eptiembre " sheetId="1" r:id="rId1"/>
  </sheets>
  <calcPr calcId="152511"/>
</workbook>
</file>

<file path=xl/calcChain.xml><?xml version="1.0" encoding="utf-8"?>
<calcChain xmlns="http://schemas.openxmlformats.org/spreadsheetml/2006/main">
  <c r="B72" i="1" l="1"/>
  <c r="B71" i="1"/>
  <c r="B70" i="1"/>
  <c r="K69" i="1"/>
  <c r="J69" i="1"/>
  <c r="I69" i="1"/>
  <c r="H69" i="1"/>
  <c r="G69" i="1"/>
  <c r="F69" i="1"/>
  <c r="E69" i="1"/>
  <c r="D69" i="1"/>
  <c r="C69" i="1"/>
  <c r="B69" i="1" s="1"/>
  <c r="B68" i="1"/>
  <c r="B67" i="1"/>
  <c r="B66" i="1"/>
  <c r="B65" i="1"/>
  <c r="B64" i="1"/>
  <c r="B63" i="1"/>
  <c r="B62" i="1"/>
  <c r="E61" i="1"/>
  <c r="D61" i="1"/>
  <c r="C61" i="1"/>
  <c r="B61" i="1"/>
  <c r="B60" i="1"/>
  <c r="B59" i="1"/>
  <c r="B58" i="1"/>
  <c r="B57" i="1"/>
  <c r="B56" i="1"/>
  <c r="B55" i="1"/>
  <c r="B54" i="1"/>
  <c r="B53" i="1"/>
  <c r="B51" i="1" s="1"/>
  <c r="B52" i="1"/>
  <c r="K51" i="1"/>
  <c r="J51" i="1"/>
  <c r="I51" i="1"/>
  <c r="H51" i="1"/>
  <c r="G51" i="1"/>
  <c r="F51" i="1"/>
  <c r="E51" i="1"/>
  <c r="D51" i="1"/>
  <c r="C51" i="1"/>
  <c r="B50" i="1"/>
  <c r="B49" i="1"/>
  <c r="B48" i="1"/>
  <c r="B47" i="1"/>
  <c r="B46" i="1"/>
  <c r="B45" i="1"/>
  <c r="B44" i="1"/>
  <c r="E43" i="1"/>
  <c r="D43" i="1"/>
  <c r="C43" i="1"/>
  <c r="B43" i="1"/>
  <c r="B42" i="1"/>
  <c r="B41" i="1"/>
  <c r="B40" i="1"/>
  <c r="B39" i="1"/>
  <c r="B38" i="1"/>
  <c r="B37" i="1"/>
  <c r="B35" i="1" s="1"/>
  <c r="B36" i="1"/>
  <c r="K35" i="1"/>
  <c r="J35" i="1"/>
  <c r="I35" i="1"/>
  <c r="H35" i="1"/>
  <c r="G35" i="1"/>
  <c r="F35" i="1"/>
  <c r="E35" i="1"/>
  <c r="D35" i="1"/>
  <c r="C35" i="1"/>
  <c r="B34" i="1"/>
  <c r="B33" i="1"/>
  <c r="B32" i="1"/>
  <c r="B31" i="1"/>
  <c r="B30" i="1"/>
  <c r="B29" i="1"/>
  <c r="B28" i="1"/>
  <c r="B27" i="1"/>
  <c r="B26" i="1"/>
  <c r="K25" i="1"/>
  <c r="J25" i="1"/>
  <c r="I25" i="1"/>
  <c r="H25" i="1"/>
  <c r="G25" i="1"/>
  <c r="F25" i="1"/>
  <c r="E25" i="1"/>
  <c r="D25" i="1"/>
  <c r="C25" i="1"/>
  <c r="B25" i="1"/>
  <c r="B24" i="1"/>
  <c r="B23" i="1"/>
  <c r="B22" i="1"/>
  <c r="B21" i="1"/>
  <c r="B20" i="1"/>
  <c r="B19" i="1"/>
  <c r="B18" i="1"/>
  <c r="B17" i="1"/>
  <c r="B16" i="1"/>
  <c r="K15" i="1"/>
  <c r="K8" i="1" s="1"/>
  <c r="J15" i="1"/>
  <c r="I15" i="1"/>
  <c r="I8" i="1" s="1"/>
  <c r="H15" i="1"/>
  <c r="G15" i="1"/>
  <c r="G8" i="1" s="1"/>
  <c r="F15" i="1"/>
  <c r="E15" i="1"/>
  <c r="E8" i="1" s="1"/>
  <c r="D15" i="1"/>
  <c r="C15" i="1"/>
  <c r="B15" i="1" s="1"/>
  <c r="B14" i="1"/>
  <c r="B13" i="1"/>
  <c r="B12" i="1"/>
  <c r="B11" i="1"/>
  <c r="B10" i="1"/>
  <c r="K9" i="1"/>
  <c r="K73" i="1" s="1"/>
  <c r="J9" i="1"/>
  <c r="J73" i="1" s="1"/>
  <c r="I9" i="1"/>
  <c r="I73" i="1" s="1"/>
  <c r="H9" i="1"/>
  <c r="H73" i="1" s="1"/>
  <c r="G9" i="1"/>
  <c r="G73" i="1" s="1"/>
  <c r="F9" i="1"/>
  <c r="F73" i="1" s="1"/>
  <c r="E9" i="1"/>
  <c r="E73" i="1" s="1"/>
  <c r="D9" i="1"/>
  <c r="D73" i="1" s="1"/>
  <c r="C9" i="1"/>
  <c r="C73" i="1" s="1"/>
  <c r="B9" i="1"/>
  <c r="B73" i="1" s="1"/>
  <c r="J8" i="1"/>
  <c r="H8" i="1"/>
  <c r="F8" i="1"/>
  <c r="D8" i="1"/>
  <c r="C8" i="1" l="1"/>
  <c r="B8" i="1" s="1"/>
</calcChain>
</file>

<file path=xl/sharedStrings.xml><?xml version="1.0" encoding="utf-8"?>
<sst xmlns="http://schemas.openxmlformats.org/spreadsheetml/2006/main" count="103" uniqueCount="103">
  <si>
    <t>MINISTERIO DE RELACIONES EXTERIORES</t>
  </si>
  <si>
    <t xml:space="preserve">Definición de conceptos: </t>
  </si>
  <si>
    <t>DIRECCION GENERAL DE PASAPORTES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</si>
  <si>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</si>
  <si>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</si>
  <si>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</si>
  <si>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Notas:</t>
  </si>
  <si>
    <t>En RD$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</si>
  <si>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</si>
  <si>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</si>
  <si>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Detalle</t>
  </si>
  <si>
    <t>Total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</si>
  <si>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</si>
  <si>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</si>
  <si>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</si>
  <si>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</si>
  <si>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</si>
  <si>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</si>
  <si>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</si>
  <si>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</si>
  <si>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</si>
  <si>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</si>
  <si>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</si>
  <si>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</si>
  <si>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</si>
  <si>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</si>
  <si>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</si>
  <si>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</si>
  <si>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</si>
  <si>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</si>
  <si>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</si>
  <si>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</si>
  <si>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</si>
  <si>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</si>
  <si>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</si>
  <si>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</si>
  <si>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</si>
  <si>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</si>
  <si>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</si>
  <si>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</si>
  <si>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</si>
  <si>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</si>
  <si>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</si>
  <si>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</si>
  <si>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</si>
  <si>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</si>
  <si>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</si>
  <si>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</si>
  <si>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</si>
  <si>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</si>
  <si>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</si>
  <si>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</si>
  <si>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</si>
  <si>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</si>
  <si>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</si>
  <si>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</si>
  <si>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</si>
  <si>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</si>
  <si>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</si>
  <si>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</si>
  <si>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</si>
  <si>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</si>
  <si>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</si>
  <si>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</si>
  <si>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</si>
  <si>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</si>
  <si>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</si>
  <si>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</si>
  <si>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</si>
  <si>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</si>
  <si>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</si>
  <si>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</si>
  <si>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</si>
  <si>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</si>
  <si>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</si>
  <si>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</si>
  <si>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</si>
  <si>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</si>
  <si>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</si>
  <si>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</si>
  <si>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</si>
  <si>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</si>
  <si>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</si>
  <si>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</si>
  <si>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</si>
  <si>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</si>
  <si>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</si>
  <si>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</si>
  <si>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</si>
  <si>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</si>
  <si>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</si>
  <si>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</si>
  <si>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</si>
  <si>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</si>
  <si>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</si>
  <si>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</si>
  <si>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</si>
  <si>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</si>
  <si>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</si>
  <si>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Licda. Cecilia Rodriguez G.                                             </t>
  </si>
  <si>
    <t xml:space="preserve">                                       Licdo. Manuel Florian</t>
  </si>
  <si>
    <t xml:space="preserve">                                                         Auxiliar                                            </t>
  </si>
  <si>
    <t xml:space="preserve">        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</si>
</sst>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0" fontId="2" fillId="2" borderId="0" xfId="0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2" fillId="0" borderId="0" xfId="1" applyFont="1" applyBorder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43" fontId="5" fillId="0" borderId="0" xfId="1" applyFont="1" applyBorder="1" applyAlignment="1">
      <alignment horizontal="left" vertical="center" wrapText="1"/>
    </xf>
    <xf numFmtId="43" fontId="5" fillId="0" borderId="0" xfId="1" applyFont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1" applyFont="1" applyBorder="1" applyAlignment="1">
      <alignment vertical="center" wrapText="1"/>
    </xf>
    <xf numFmtId="43" fontId="2" fillId="0" borderId="0" xfId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vertical="center"/>
    </xf>
    <xf numFmtId="43" fontId="0" fillId="0" borderId="0" xfId="1" applyFont="1" applyAlignment="1"/>
    <xf numFmtId="0" fontId="6" fillId="0" borderId="0" xfId="0" applyFont="1" applyAlignment="1">
      <alignment vertical="center"/>
    </xf>
    <xf numFmtId="0" fontId="5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3" fontId="6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1920875</xdr:colOff>
      <xdr:row>6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20875" cy="166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tabSelected="1" view="pageBreakPreview" topLeftCell="A7" zoomScale="60" zoomScaleNormal="100" workbookViewId="0">
      <selection activeCell="H21" sqref="H21"/>
    </sheetView>
  </sheetViews>
  <sheetFormatPr baseColWidth="10" defaultColWidth="9.140625" defaultRowHeight="15" x14ac:dyDescent="0.25"/>
  <cols>
    <col min="1" max="1" width="97.5703125" customWidth="1"/>
    <col min="2" max="2" width="23.5703125" style="26" customWidth="1"/>
    <col min="3" max="10" width="22.42578125" style="26" customWidth="1"/>
    <col min="11" max="11" width="23.5703125" style="26" customWidth="1"/>
    <col min="12" max="12" width="0.28515625" customWidth="1"/>
    <col min="13" max="13" width="9.140625" customWidth="1"/>
    <col min="25" max="25" width="33.7109375" customWidth="1"/>
    <col min="26" max="26" width="20.140625" customWidth="1"/>
  </cols>
  <sheetData>
    <row r="1" spans="1:13" ht="2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M1" s="2" t="s">
        <v>1</v>
      </c>
    </row>
    <row r="2" spans="1:13" ht="21" x14ac:dyDescent="0.3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M2" s="3" t="s">
        <v>3</v>
      </c>
    </row>
    <row r="3" spans="1:13" ht="21" x14ac:dyDescent="0.3">
      <c r="A3" s="1"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M3" s="3" t="s">
        <v>4</v>
      </c>
    </row>
    <row r="4" spans="1:13" ht="21" x14ac:dyDescent="0.3">
      <c r="A4" s="1" t="s">
        <v>5</v>
      </c>
      <c r="B4" s="1"/>
      <c r="C4" s="1"/>
      <c r="D4" s="1"/>
      <c r="E4" s="1"/>
      <c r="F4" s="1"/>
      <c r="G4" s="1"/>
      <c r="H4" s="1"/>
      <c r="I4" s="1"/>
      <c r="J4" s="1"/>
      <c r="K4" s="1"/>
      <c r="M4" s="2" t="s">
        <v>6</v>
      </c>
    </row>
    <row r="5" spans="1:13" ht="21" x14ac:dyDescent="0.35">
      <c r="A5" s="4" t="s">
        <v>7</v>
      </c>
      <c r="B5" s="4"/>
      <c r="C5" s="4"/>
      <c r="D5" s="4"/>
      <c r="E5" s="4"/>
      <c r="F5" s="4"/>
      <c r="G5" s="4"/>
      <c r="H5" s="4"/>
      <c r="I5" s="4"/>
      <c r="J5" s="4"/>
      <c r="K5" s="4"/>
      <c r="M5" s="3" t="s">
        <v>8</v>
      </c>
    </row>
    <row r="6" spans="1:13" ht="21" x14ac:dyDescent="0.3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M6" s="3" t="s">
        <v>9</v>
      </c>
    </row>
    <row r="7" spans="1:13" ht="48.75" customHeight="1" x14ac:dyDescent="0.25">
      <c r="A7" s="7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19</v>
      </c>
      <c r="K7" s="8" t="s">
        <v>20</v>
      </c>
    </row>
    <row r="8" spans="1:13" ht="21" x14ac:dyDescent="0.25">
      <c r="A8" s="9" t="s">
        <v>21</v>
      </c>
      <c r="B8" s="10">
        <f>+C8+D8+E8+K8+F8+G8+H8+J8+I8</f>
        <v>455622545.13</v>
      </c>
      <c r="C8" s="10">
        <f t="shared" ref="C8:H8" si="0">+C9+C15+C25+C35+C43+C51+C61+C66+C69</f>
        <v>26135416.060000002</v>
      </c>
      <c r="D8" s="10">
        <f t="shared" si="0"/>
        <v>63305953.810000002</v>
      </c>
      <c r="E8" s="10">
        <f t="shared" si="0"/>
        <v>50838083.329999991</v>
      </c>
      <c r="F8" s="10">
        <f t="shared" si="0"/>
        <v>98191413.220000014</v>
      </c>
      <c r="G8" s="10">
        <f t="shared" si="0"/>
        <v>33857845.060000002</v>
      </c>
      <c r="H8" s="10">
        <f t="shared" si="0"/>
        <v>43246755.829999998</v>
      </c>
      <c r="I8" s="10">
        <f>+I9+I15+I25+I35+I43+I51+I61+I66+I69</f>
        <v>49996552.749999993</v>
      </c>
      <c r="J8" s="10">
        <f>+J9+J15+J25+J35+J43+J51+J61+J66+J69</f>
        <v>38619682.359999999</v>
      </c>
      <c r="K8" s="10">
        <f>+K9+K15+K25+K35+K43+K51+K61+K66+K69</f>
        <v>51430842.710000001</v>
      </c>
    </row>
    <row r="9" spans="1:13" ht="21" x14ac:dyDescent="0.25">
      <c r="A9" s="11" t="s">
        <v>22</v>
      </c>
      <c r="B9" s="12">
        <f>+B10+B11+B14</f>
        <v>257753850.90000004</v>
      </c>
      <c r="C9" s="13">
        <f t="shared" ref="C9:K9" si="1">SUM(C10:C14)</f>
        <v>22766792.82</v>
      </c>
      <c r="D9" s="13">
        <f t="shared" si="1"/>
        <v>28230392.629999999</v>
      </c>
      <c r="E9" s="13">
        <f t="shared" si="1"/>
        <v>25445793.300000001</v>
      </c>
      <c r="F9" s="13">
        <f t="shared" si="1"/>
        <v>23562320.590000004</v>
      </c>
      <c r="G9" s="13">
        <f t="shared" si="1"/>
        <v>22947208.460000001</v>
      </c>
      <c r="H9" s="13">
        <f t="shared" ref="H9" si="2">SUM(H10:H14)</f>
        <v>25629481.370000001</v>
      </c>
      <c r="I9" s="13">
        <f>SUM(I10:I14)</f>
        <v>43756815.509999998</v>
      </c>
      <c r="J9" s="13">
        <f t="shared" ref="J9" si="3">SUM(J10:J14)</f>
        <v>31469378.590000004</v>
      </c>
      <c r="K9" s="13">
        <f t="shared" si="1"/>
        <v>33945667.630000003</v>
      </c>
    </row>
    <row r="10" spans="1:13" ht="21" x14ac:dyDescent="0.25">
      <c r="A10" s="14" t="s">
        <v>23</v>
      </c>
      <c r="B10" s="15">
        <f>+C10+D10+E10+K10+F10+G10+H10+I10+J10</f>
        <v>205593775.27000001</v>
      </c>
      <c r="C10" s="16">
        <v>18905785.859999999</v>
      </c>
      <c r="D10" s="16">
        <v>24378825.5</v>
      </c>
      <c r="E10" s="16">
        <v>21401748.710000001</v>
      </c>
      <c r="F10" s="16">
        <v>19518472.600000001</v>
      </c>
      <c r="G10" s="16">
        <v>19022460.170000002</v>
      </c>
      <c r="H10" s="16">
        <v>21584924.260000002</v>
      </c>
      <c r="I10" s="16">
        <v>26028692.870000001</v>
      </c>
      <c r="J10" s="16">
        <v>26068607.350000001</v>
      </c>
      <c r="K10" s="16">
        <v>28684257.949999999</v>
      </c>
    </row>
    <row r="11" spans="1:13" ht="21" x14ac:dyDescent="0.25">
      <c r="A11" s="14" t="s">
        <v>24</v>
      </c>
      <c r="B11" s="15">
        <f t="shared" ref="B11:B24" si="4">+C11+D11+E11+K11+F11+G11+H11+I11+J11</f>
        <v>22959347.740000002</v>
      </c>
      <c r="C11" s="16">
        <v>1007000</v>
      </c>
      <c r="D11" s="16">
        <v>1007500</v>
      </c>
      <c r="E11" s="16">
        <v>1037000</v>
      </c>
      <c r="F11" s="16">
        <v>1065000</v>
      </c>
      <c r="G11" s="16">
        <v>1055000</v>
      </c>
      <c r="H11" s="16">
        <v>1064000</v>
      </c>
      <c r="I11" s="16">
        <v>13812981.07</v>
      </c>
      <c r="J11" s="16">
        <v>1469666.67</v>
      </c>
      <c r="K11" s="16">
        <v>1441200</v>
      </c>
    </row>
    <row r="12" spans="1:13" ht="21" x14ac:dyDescent="0.25">
      <c r="A12" s="14" t="s">
        <v>25</v>
      </c>
      <c r="B12" s="15">
        <f t="shared" si="4"/>
        <v>0</v>
      </c>
      <c r="C12" s="16"/>
      <c r="D12" s="16"/>
      <c r="E12" s="16"/>
      <c r="F12" s="16"/>
      <c r="G12" s="16"/>
      <c r="H12" s="16"/>
      <c r="I12" s="16"/>
      <c r="J12" s="16"/>
      <c r="K12" s="16"/>
    </row>
    <row r="13" spans="1:13" ht="21" x14ac:dyDescent="0.25">
      <c r="A13" s="14" t="s">
        <v>26</v>
      </c>
      <c r="B13" s="15">
        <f t="shared" si="4"/>
        <v>0</v>
      </c>
      <c r="C13" s="16"/>
      <c r="D13" s="16"/>
      <c r="E13" s="16"/>
      <c r="F13" s="16"/>
      <c r="G13" s="16"/>
      <c r="H13" s="16"/>
      <c r="I13" s="16"/>
      <c r="J13" s="16"/>
      <c r="K13" s="16"/>
    </row>
    <row r="14" spans="1:13" ht="21" x14ac:dyDescent="0.25">
      <c r="A14" s="14" t="s">
        <v>27</v>
      </c>
      <c r="B14" s="15">
        <f t="shared" si="4"/>
        <v>29200727.890000001</v>
      </c>
      <c r="C14" s="16">
        <v>2854006.96</v>
      </c>
      <c r="D14" s="16">
        <v>2844067.13</v>
      </c>
      <c r="E14" s="16">
        <v>3007044.59</v>
      </c>
      <c r="F14" s="16">
        <v>2978847.99</v>
      </c>
      <c r="G14" s="16">
        <v>2869748.29</v>
      </c>
      <c r="H14" s="16">
        <v>2980557.11</v>
      </c>
      <c r="I14" s="16">
        <v>3915141.57</v>
      </c>
      <c r="J14" s="16">
        <v>3931104.57</v>
      </c>
      <c r="K14" s="16">
        <v>3820209.68</v>
      </c>
    </row>
    <row r="15" spans="1:13" ht="21" x14ac:dyDescent="0.25">
      <c r="A15" s="11" t="s">
        <v>28</v>
      </c>
      <c r="B15" s="15">
        <f t="shared" si="4"/>
        <v>67864038.480000004</v>
      </c>
      <c r="C15" s="13">
        <f t="shared" ref="C15:K15" si="5">SUM(C16:C24)</f>
        <v>3368623.2400000007</v>
      </c>
      <c r="D15" s="13">
        <f t="shared" si="5"/>
        <v>5552467.1600000001</v>
      </c>
      <c r="E15" s="13">
        <f t="shared" si="5"/>
        <v>8165745.459999999</v>
      </c>
      <c r="F15" s="13">
        <f t="shared" si="5"/>
        <v>7458113.0800000001</v>
      </c>
      <c r="G15" s="13">
        <f t="shared" si="5"/>
        <v>5595479.6899999995</v>
      </c>
      <c r="H15" s="13">
        <f t="shared" ref="H15:I15" si="6">SUM(H16:H24)</f>
        <v>14237571.59</v>
      </c>
      <c r="I15" s="13">
        <f t="shared" si="6"/>
        <v>5078682.6999999993</v>
      </c>
      <c r="J15" s="13">
        <f t="shared" ref="J15" si="7">SUM(J16:J24)</f>
        <v>6934843.3600000003</v>
      </c>
      <c r="K15" s="13">
        <f t="shared" si="5"/>
        <v>11472512.199999999</v>
      </c>
    </row>
    <row r="16" spans="1:13" ht="21" x14ac:dyDescent="0.25">
      <c r="A16" s="14" t="s">
        <v>29</v>
      </c>
      <c r="B16" s="15">
        <f t="shared" si="4"/>
        <v>24470545.710000001</v>
      </c>
      <c r="C16" s="16">
        <v>1905706.01</v>
      </c>
      <c r="D16" s="16">
        <v>1473289.48</v>
      </c>
      <c r="E16" s="16">
        <v>3424858.29</v>
      </c>
      <c r="F16" s="16">
        <v>3049643.57</v>
      </c>
      <c r="G16" s="16">
        <v>3095423.81</v>
      </c>
      <c r="H16" s="16">
        <v>4185443.83</v>
      </c>
      <c r="I16" s="16">
        <v>2101317.0299999998</v>
      </c>
      <c r="J16" s="16">
        <v>3139877.38</v>
      </c>
      <c r="K16" s="16">
        <v>2094986.31</v>
      </c>
    </row>
    <row r="17" spans="1:11" ht="21" x14ac:dyDescent="0.25">
      <c r="A17" s="14" t="s">
        <v>30</v>
      </c>
      <c r="B17" s="15">
        <f t="shared" si="4"/>
        <v>968453.64</v>
      </c>
      <c r="C17" s="16">
        <v>0</v>
      </c>
      <c r="D17" s="16">
        <v>3100</v>
      </c>
      <c r="E17" s="16">
        <v>0</v>
      </c>
      <c r="F17" s="16"/>
      <c r="G17" s="16">
        <v>344735.59</v>
      </c>
      <c r="H17" s="16">
        <v>0</v>
      </c>
      <c r="I17" s="16">
        <v>139249.44</v>
      </c>
      <c r="J17" s="16">
        <v>232660.6</v>
      </c>
      <c r="K17" s="16">
        <v>248708.01</v>
      </c>
    </row>
    <row r="18" spans="1:11" ht="21" x14ac:dyDescent="0.25">
      <c r="A18" s="14" t="s">
        <v>31</v>
      </c>
      <c r="B18" s="15">
        <f t="shared" si="4"/>
        <v>5897870.1699999999</v>
      </c>
      <c r="C18" s="16">
        <v>0</v>
      </c>
      <c r="D18" s="16">
        <v>736600</v>
      </c>
      <c r="E18" s="16">
        <v>155300</v>
      </c>
      <c r="F18" s="16">
        <v>1365050</v>
      </c>
      <c r="G18" s="16">
        <v>469800</v>
      </c>
      <c r="H18" s="16">
        <v>891350</v>
      </c>
      <c r="I18" s="16">
        <v>0</v>
      </c>
      <c r="J18" s="16">
        <v>55700</v>
      </c>
      <c r="K18" s="16">
        <v>2224070.17</v>
      </c>
    </row>
    <row r="19" spans="1:11" ht="18" customHeight="1" x14ac:dyDescent="0.25">
      <c r="A19" s="14" t="s">
        <v>32</v>
      </c>
      <c r="B19" s="15">
        <f t="shared" si="4"/>
        <v>295319</v>
      </c>
      <c r="C19" s="16">
        <v>0</v>
      </c>
      <c r="D19" s="16">
        <v>0</v>
      </c>
      <c r="E19" s="16">
        <v>0</v>
      </c>
      <c r="F19" s="16"/>
      <c r="G19" s="16">
        <v>7464</v>
      </c>
      <c r="H19" s="16">
        <v>0</v>
      </c>
      <c r="I19" s="16">
        <v>0</v>
      </c>
      <c r="J19" s="16">
        <v>0</v>
      </c>
      <c r="K19" s="16">
        <v>287855</v>
      </c>
    </row>
    <row r="20" spans="1:11" ht="21" x14ac:dyDescent="0.25">
      <c r="A20" s="14" t="s">
        <v>33</v>
      </c>
      <c r="B20" s="15">
        <f t="shared" si="4"/>
        <v>5729672.6500000004</v>
      </c>
      <c r="C20" s="16">
        <v>543581.42000000004</v>
      </c>
      <c r="D20" s="16">
        <v>531311.77</v>
      </c>
      <c r="E20" s="16">
        <v>556076.13</v>
      </c>
      <c r="F20" s="16">
        <v>503592.08</v>
      </c>
      <c r="G20" s="16">
        <v>528295.15</v>
      </c>
      <c r="H20" s="16">
        <v>763602.75</v>
      </c>
      <c r="I20" s="16">
        <v>561695.15</v>
      </c>
      <c r="J20" s="16">
        <v>1162040.33</v>
      </c>
      <c r="K20" s="16">
        <v>579477.87</v>
      </c>
    </row>
    <row r="21" spans="1:11" ht="21" x14ac:dyDescent="0.25">
      <c r="A21" s="14" t="s">
        <v>34</v>
      </c>
      <c r="B21" s="15">
        <f t="shared" si="4"/>
        <v>7972159.2399999993</v>
      </c>
      <c r="C21" s="16">
        <v>705583.26</v>
      </c>
      <c r="D21" s="16">
        <v>482951.1</v>
      </c>
      <c r="E21" s="16">
        <v>745677.35</v>
      </c>
      <c r="F21" s="16">
        <v>1131402.8</v>
      </c>
      <c r="G21" s="16">
        <v>573102.38</v>
      </c>
      <c r="H21" s="16">
        <v>799282.67</v>
      </c>
      <c r="I21" s="16">
        <v>123980</v>
      </c>
      <c r="J21" s="16">
        <v>1144111.76</v>
      </c>
      <c r="K21" s="16">
        <v>2266067.92</v>
      </c>
    </row>
    <row r="22" spans="1:11" ht="42" x14ac:dyDescent="0.25">
      <c r="A22" s="14" t="s">
        <v>35</v>
      </c>
      <c r="B22" s="15">
        <f t="shared" si="4"/>
        <v>4343170.47</v>
      </c>
      <c r="C22" s="16">
        <v>0</v>
      </c>
      <c r="D22" s="16">
        <v>604548.65</v>
      </c>
      <c r="E22" s="16">
        <v>494954.5</v>
      </c>
      <c r="F22" s="16">
        <v>60346.46</v>
      </c>
      <c r="G22" s="16">
        <v>131688.03</v>
      </c>
      <c r="H22" s="16">
        <v>1913398.4</v>
      </c>
      <c r="I22" s="16">
        <v>74811.92</v>
      </c>
      <c r="J22" s="16">
        <v>327735</v>
      </c>
      <c r="K22" s="16">
        <v>735687.51</v>
      </c>
    </row>
    <row r="23" spans="1:11" ht="21" x14ac:dyDescent="0.25">
      <c r="A23" s="14" t="s">
        <v>36</v>
      </c>
      <c r="B23" s="15">
        <f t="shared" si="4"/>
        <v>7675864.5399999991</v>
      </c>
      <c r="C23" s="16">
        <v>141025.89000000001</v>
      </c>
      <c r="D23" s="16">
        <v>140870.35999999999</v>
      </c>
      <c r="E23" s="16">
        <v>295161.59000000003</v>
      </c>
      <c r="F23" s="16">
        <v>1348078.17</v>
      </c>
      <c r="G23" s="16">
        <v>444970.73</v>
      </c>
      <c r="H23" s="16">
        <v>324597.64</v>
      </c>
      <c r="I23" s="16">
        <v>2077629.16</v>
      </c>
      <c r="J23" s="16">
        <v>872718.29</v>
      </c>
      <c r="K23" s="16">
        <v>2030812.71</v>
      </c>
    </row>
    <row r="24" spans="1:11" ht="21" x14ac:dyDescent="0.25">
      <c r="A24" s="14" t="s">
        <v>37</v>
      </c>
      <c r="B24" s="15">
        <f t="shared" si="4"/>
        <v>10510983.059999999</v>
      </c>
      <c r="C24" s="16">
        <v>72726.66</v>
      </c>
      <c r="D24" s="16">
        <v>1579795.8</v>
      </c>
      <c r="E24" s="16">
        <v>2493717.6</v>
      </c>
      <c r="F24" s="16">
        <v>0</v>
      </c>
      <c r="G24" s="16">
        <v>0</v>
      </c>
      <c r="H24" s="16">
        <v>5359896.3</v>
      </c>
      <c r="I24" s="16">
        <v>0</v>
      </c>
      <c r="J24" s="16">
        <v>0</v>
      </c>
      <c r="K24" s="16">
        <v>1004846.7</v>
      </c>
    </row>
    <row r="25" spans="1:11" ht="21" x14ac:dyDescent="0.25">
      <c r="A25" s="11" t="s">
        <v>38</v>
      </c>
      <c r="B25" s="12">
        <f>+B26+B27+B28+B29+B30+B31+B32+B33+B34</f>
        <v>125854296.64000002</v>
      </c>
      <c r="C25" s="13">
        <f t="shared" ref="C25:K25" si="8">SUM(C26:C34)</f>
        <v>0</v>
      </c>
      <c r="D25" s="13">
        <f t="shared" si="8"/>
        <v>29523094.02</v>
      </c>
      <c r="E25" s="13">
        <f t="shared" si="8"/>
        <v>17138966.34</v>
      </c>
      <c r="F25" s="13">
        <f t="shared" si="8"/>
        <v>66575221.850000001</v>
      </c>
      <c r="G25" s="13">
        <f t="shared" si="8"/>
        <v>5210569.3900000006</v>
      </c>
      <c r="H25" s="13">
        <f t="shared" ref="H25:I25" si="9">SUM(H26:H34)</f>
        <v>1690669.0699999998</v>
      </c>
      <c r="I25" s="13">
        <f t="shared" si="9"/>
        <v>351108.18</v>
      </c>
      <c r="J25" s="13">
        <f t="shared" ref="J25" si="10">SUM(J26:J34)</f>
        <v>225460.41</v>
      </c>
      <c r="K25" s="13">
        <f t="shared" si="8"/>
        <v>5139207.38</v>
      </c>
    </row>
    <row r="26" spans="1:11" ht="21" x14ac:dyDescent="0.25">
      <c r="A26" s="14" t="s">
        <v>39</v>
      </c>
      <c r="B26" s="15">
        <f t="shared" ref="B26:B34" si="11">+C26+D26+E26+K26+F26+G26+H26+I26+J26</f>
        <v>851980.34</v>
      </c>
      <c r="C26" s="16">
        <v>0</v>
      </c>
      <c r="D26" s="16">
        <v>23950</v>
      </c>
      <c r="E26" s="16">
        <v>0</v>
      </c>
      <c r="F26" s="16"/>
      <c r="G26" s="16">
        <v>301399.14</v>
      </c>
      <c r="H26" s="16">
        <v>0</v>
      </c>
      <c r="I26" s="16">
        <v>157920.4</v>
      </c>
      <c r="J26" s="16">
        <v>0</v>
      </c>
      <c r="K26" s="16">
        <v>368710.8</v>
      </c>
    </row>
    <row r="27" spans="1:11" ht="21" x14ac:dyDescent="0.25">
      <c r="A27" s="14" t="s">
        <v>40</v>
      </c>
      <c r="B27" s="15">
        <f t="shared" si="11"/>
        <v>93349.91</v>
      </c>
      <c r="C27" s="16">
        <v>0</v>
      </c>
      <c r="D27" s="16">
        <v>0</v>
      </c>
      <c r="E27" s="16">
        <v>15199.91</v>
      </c>
      <c r="F27" s="16"/>
      <c r="G27" s="16"/>
      <c r="H27" s="16">
        <v>0</v>
      </c>
      <c r="I27" s="16">
        <v>0</v>
      </c>
      <c r="J27" s="16">
        <v>0</v>
      </c>
      <c r="K27" s="16">
        <v>78150</v>
      </c>
    </row>
    <row r="28" spans="1:11" ht="21" x14ac:dyDescent="0.25">
      <c r="A28" s="14" t="s">
        <v>41</v>
      </c>
      <c r="B28" s="15">
        <f t="shared" si="11"/>
        <v>109104619.01000001</v>
      </c>
      <c r="C28" s="16">
        <v>0</v>
      </c>
      <c r="D28" s="16">
        <v>29352067.309999999</v>
      </c>
      <c r="E28" s="16">
        <v>14583333</v>
      </c>
      <c r="F28" s="16">
        <v>65112295.060000002</v>
      </c>
      <c r="G28" s="16">
        <v>4791.45</v>
      </c>
      <c r="H28" s="16">
        <v>0</v>
      </c>
      <c r="I28" s="16">
        <v>0</v>
      </c>
      <c r="J28" s="16">
        <v>0</v>
      </c>
      <c r="K28" s="16">
        <v>52132.19</v>
      </c>
    </row>
    <row r="29" spans="1:11" ht="21" x14ac:dyDescent="0.25">
      <c r="A29" s="14" t="s">
        <v>42</v>
      </c>
      <c r="B29" s="15">
        <f t="shared" si="11"/>
        <v>1016339.57</v>
      </c>
      <c r="C29" s="16">
        <v>0</v>
      </c>
      <c r="D29" s="16">
        <v>0</v>
      </c>
      <c r="E29" s="16">
        <v>1014543</v>
      </c>
      <c r="F29" s="16"/>
      <c r="G29" s="16">
        <v>796.57</v>
      </c>
      <c r="H29" s="16">
        <v>0</v>
      </c>
      <c r="I29" s="16">
        <v>0</v>
      </c>
      <c r="J29" s="16">
        <v>0</v>
      </c>
      <c r="K29" s="16">
        <v>1000</v>
      </c>
    </row>
    <row r="30" spans="1:11" ht="21" x14ac:dyDescent="0.25">
      <c r="A30" s="14" t="s">
        <v>43</v>
      </c>
      <c r="B30" s="15">
        <f t="shared" si="11"/>
        <v>295602.93</v>
      </c>
      <c r="C30" s="16">
        <v>0</v>
      </c>
      <c r="D30" s="16">
        <v>0</v>
      </c>
      <c r="E30" s="16">
        <v>2879.97</v>
      </c>
      <c r="F30" s="16">
        <v>11625.63</v>
      </c>
      <c r="G30" s="16">
        <v>3536.87</v>
      </c>
      <c r="H30" s="16">
        <v>267820.02</v>
      </c>
      <c r="I30" s="16">
        <v>0</v>
      </c>
      <c r="J30" s="16">
        <v>0</v>
      </c>
      <c r="K30" s="16">
        <v>9740.44</v>
      </c>
    </row>
    <row r="31" spans="1:11" ht="21" x14ac:dyDescent="0.25">
      <c r="A31" s="14" t="s">
        <v>44</v>
      </c>
      <c r="B31" s="15">
        <f t="shared" si="11"/>
        <v>193654.65</v>
      </c>
      <c r="C31" s="16">
        <v>0</v>
      </c>
      <c r="D31" s="16">
        <v>0</v>
      </c>
      <c r="E31" s="16">
        <v>18169.79</v>
      </c>
      <c r="F31" s="16">
        <v>137751.79999999999</v>
      </c>
      <c r="G31" s="16">
        <v>6490.5</v>
      </c>
      <c r="H31" s="16">
        <v>0</v>
      </c>
      <c r="I31" s="16">
        <v>0</v>
      </c>
      <c r="J31" s="16">
        <v>0</v>
      </c>
      <c r="K31" s="16">
        <v>31242.560000000001</v>
      </c>
    </row>
    <row r="32" spans="1:11" ht="21" x14ac:dyDescent="0.25">
      <c r="A32" s="14" t="s">
        <v>45</v>
      </c>
      <c r="B32" s="15">
        <f t="shared" si="11"/>
        <v>7816670.1200000001</v>
      </c>
      <c r="C32" s="16">
        <v>0</v>
      </c>
      <c r="D32" s="16">
        <v>0</v>
      </c>
      <c r="E32" s="16">
        <v>41454.97</v>
      </c>
      <c r="F32" s="16">
        <v>409516.83</v>
      </c>
      <c r="G32" s="16">
        <v>3609701.95</v>
      </c>
      <c r="H32" s="16">
        <v>35160.1</v>
      </c>
      <c r="I32" s="16">
        <v>0</v>
      </c>
      <c r="J32" s="16">
        <v>0</v>
      </c>
      <c r="K32" s="16">
        <v>3720836.27</v>
      </c>
    </row>
    <row r="33" spans="1:11" ht="42" x14ac:dyDescent="0.25">
      <c r="A33" s="14" t="s">
        <v>46</v>
      </c>
      <c r="B33" s="15">
        <f t="shared" si="11"/>
        <v>0</v>
      </c>
      <c r="C33" s="16"/>
      <c r="D33" s="16"/>
      <c r="E33" s="16"/>
      <c r="F33" s="16"/>
      <c r="G33" s="16"/>
      <c r="H33" s="16">
        <v>0</v>
      </c>
      <c r="I33" s="16">
        <v>0</v>
      </c>
      <c r="J33" s="16">
        <v>0</v>
      </c>
      <c r="K33" s="16">
        <v>0</v>
      </c>
    </row>
    <row r="34" spans="1:11" ht="21" x14ac:dyDescent="0.25">
      <c r="A34" s="14" t="s">
        <v>47</v>
      </c>
      <c r="B34" s="15">
        <f t="shared" si="11"/>
        <v>6482080.1100000003</v>
      </c>
      <c r="C34" s="16">
        <v>0</v>
      </c>
      <c r="D34" s="16">
        <v>147076.71</v>
      </c>
      <c r="E34" s="16">
        <v>1463385.7</v>
      </c>
      <c r="F34" s="16">
        <v>904032.53</v>
      </c>
      <c r="G34" s="16">
        <v>1283852.9099999999</v>
      </c>
      <c r="H34" s="16">
        <v>1387688.95</v>
      </c>
      <c r="I34" s="16">
        <v>193187.78</v>
      </c>
      <c r="J34" s="16">
        <v>225460.41</v>
      </c>
      <c r="K34" s="16">
        <v>877395.12</v>
      </c>
    </row>
    <row r="35" spans="1:11" ht="21" x14ac:dyDescent="0.25">
      <c r="A35" s="11" t="s">
        <v>48</v>
      </c>
      <c r="B35" s="12">
        <f>+B36+B37+B38+B39+B40+B41+B42+B43+B44+B45+B46+B47+B48+B49+B50</f>
        <v>182193.51</v>
      </c>
      <c r="C35" s="13">
        <f t="shared" ref="C35:K35" si="12">SUM(C36:C41)</f>
        <v>0</v>
      </c>
      <c r="D35" s="13">
        <f t="shared" si="12"/>
        <v>0</v>
      </c>
      <c r="E35" s="13">
        <f t="shared" si="12"/>
        <v>11568.26</v>
      </c>
      <c r="F35" s="13">
        <f t="shared" si="12"/>
        <v>56037.73</v>
      </c>
      <c r="G35" s="13">
        <f t="shared" si="12"/>
        <v>104587.52</v>
      </c>
      <c r="H35" s="13">
        <f t="shared" ref="H35:I35" si="13">SUM(H36:H41)</f>
        <v>10000</v>
      </c>
      <c r="I35" s="13">
        <f t="shared" si="13"/>
        <v>10000</v>
      </c>
      <c r="J35" s="13">
        <f t="shared" ref="J35" si="14">SUM(J36:J41)</f>
        <v>-10000</v>
      </c>
      <c r="K35" s="13">
        <f t="shared" si="12"/>
        <v>0</v>
      </c>
    </row>
    <row r="36" spans="1:11" ht="21" x14ac:dyDescent="0.25">
      <c r="A36" s="14" t="s">
        <v>49</v>
      </c>
      <c r="B36" s="15">
        <f t="shared" ref="B36:B50" si="15">+C36+D36+E36+K36+F36+G36+H36+I36+J36</f>
        <v>182193.51</v>
      </c>
      <c r="C36" s="16">
        <v>0</v>
      </c>
      <c r="D36" s="16">
        <v>0</v>
      </c>
      <c r="E36" s="16">
        <v>11568.26</v>
      </c>
      <c r="F36" s="16">
        <v>56037.73</v>
      </c>
      <c r="G36" s="16">
        <v>104587.52</v>
      </c>
      <c r="H36" s="16">
        <v>10000</v>
      </c>
      <c r="I36" s="16">
        <v>10000</v>
      </c>
      <c r="J36" s="16">
        <v>-10000</v>
      </c>
      <c r="K36" s="16">
        <v>0</v>
      </c>
    </row>
    <row r="37" spans="1:11" ht="21" x14ac:dyDescent="0.25">
      <c r="A37" s="14" t="s">
        <v>50</v>
      </c>
      <c r="B37" s="15">
        <f t="shared" si="15"/>
        <v>0</v>
      </c>
      <c r="C37" s="16">
        <v>0</v>
      </c>
      <c r="D37" s="16">
        <v>0</v>
      </c>
      <c r="E37" s="16">
        <v>0</v>
      </c>
      <c r="F37" s="16"/>
      <c r="G37" s="16"/>
      <c r="H37" s="16">
        <v>0</v>
      </c>
      <c r="I37" s="16">
        <v>0</v>
      </c>
      <c r="J37" s="16">
        <v>0</v>
      </c>
      <c r="K37" s="16">
        <v>0</v>
      </c>
    </row>
    <row r="38" spans="1:11" ht="21" x14ac:dyDescent="0.25">
      <c r="A38" s="14" t="s">
        <v>51</v>
      </c>
      <c r="B38" s="15">
        <f t="shared" si="15"/>
        <v>0</v>
      </c>
      <c r="C38" s="16"/>
      <c r="D38" s="16"/>
      <c r="E38" s="16"/>
      <c r="F38" s="16"/>
      <c r="G38" s="16"/>
      <c r="H38" s="16">
        <v>0</v>
      </c>
      <c r="I38" s="16">
        <v>0</v>
      </c>
      <c r="J38" s="16">
        <v>0</v>
      </c>
      <c r="K38" s="16">
        <v>0</v>
      </c>
    </row>
    <row r="39" spans="1:11" ht="42" x14ac:dyDescent="0.25">
      <c r="A39" s="14" t="s">
        <v>52</v>
      </c>
      <c r="B39" s="15">
        <f t="shared" si="15"/>
        <v>0</v>
      </c>
      <c r="C39" s="16"/>
      <c r="D39" s="16"/>
      <c r="E39" s="16"/>
      <c r="F39" s="16"/>
      <c r="G39" s="16"/>
      <c r="H39" s="16">
        <v>0</v>
      </c>
      <c r="I39" s="16">
        <v>0</v>
      </c>
      <c r="J39" s="16">
        <v>0</v>
      </c>
      <c r="K39" s="16">
        <v>0</v>
      </c>
    </row>
    <row r="40" spans="1:11" ht="42" x14ac:dyDescent="0.25">
      <c r="A40" s="14" t="s">
        <v>53</v>
      </c>
      <c r="B40" s="15">
        <f t="shared" si="15"/>
        <v>0</v>
      </c>
      <c r="C40" s="16"/>
      <c r="D40" s="16"/>
      <c r="E40" s="16"/>
      <c r="F40" s="16"/>
      <c r="G40" s="16"/>
      <c r="H40" s="16">
        <v>0</v>
      </c>
      <c r="I40" s="16">
        <v>0</v>
      </c>
      <c r="J40" s="16">
        <v>0</v>
      </c>
      <c r="K40" s="16">
        <v>0</v>
      </c>
    </row>
    <row r="41" spans="1:11" ht="21" x14ac:dyDescent="0.25">
      <c r="A41" s="14" t="s">
        <v>54</v>
      </c>
      <c r="B41" s="15">
        <f t="shared" si="15"/>
        <v>0</v>
      </c>
      <c r="C41" s="16"/>
      <c r="D41" s="16"/>
      <c r="E41" s="16"/>
      <c r="F41" s="16"/>
      <c r="G41" s="16"/>
      <c r="H41" s="16">
        <v>0</v>
      </c>
      <c r="I41" s="16">
        <v>0</v>
      </c>
      <c r="J41" s="16">
        <v>0</v>
      </c>
      <c r="K41" s="16">
        <v>0</v>
      </c>
    </row>
    <row r="42" spans="1:11" ht="21" x14ac:dyDescent="0.25">
      <c r="A42" s="14" t="s">
        <v>55</v>
      </c>
      <c r="B42" s="15">
        <f t="shared" si="15"/>
        <v>0</v>
      </c>
      <c r="C42" s="16"/>
      <c r="D42" s="16"/>
      <c r="E42" s="16"/>
      <c r="F42" s="16"/>
      <c r="G42" s="16"/>
      <c r="H42" s="16">
        <v>0</v>
      </c>
      <c r="I42" s="16">
        <v>0</v>
      </c>
      <c r="J42" s="16">
        <v>0</v>
      </c>
      <c r="K42" s="16">
        <v>0</v>
      </c>
    </row>
    <row r="43" spans="1:11" ht="21" x14ac:dyDescent="0.25">
      <c r="A43" s="11" t="s">
        <v>56</v>
      </c>
      <c r="B43" s="15">
        <f t="shared" si="15"/>
        <v>0</v>
      </c>
      <c r="C43" s="13">
        <f>SUM(C44:C50)</f>
        <v>0</v>
      </c>
      <c r="D43" s="13">
        <f>SUM(D44:D50)</f>
        <v>0</v>
      </c>
      <c r="E43" s="13">
        <f>SUM(E44:E50)</f>
        <v>0</v>
      </c>
      <c r="F43" s="13"/>
      <c r="G43" s="13"/>
      <c r="H43" s="13">
        <v>0</v>
      </c>
      <c r="I43" s="13">
        <v>0</v>
      </c>
      <c r="J43" s="13">
        <v>0</v>
      </c>
      <c r="K43" s="13">
        <v>0</v>
      </c>
    </row>
    <row r="44" spans="1:11" ht="21" x14ac:dyDescent="0.25">
      <c r="A44" s="14" t="s">
        <v>57</v>
      </c>
      <c r="B44" s="15">
        <f t="shared" si="15"/>
        <v>0</v>
      </c>
      <c r="C44" s="16"/>
      <c r="D44" s="16"/>
      <c r="E44" s="16"/>
      <c r="F44" s="16"/>
      <c r="G44" s="16"/>
      <c r="H44" s="16">
        <v>0</v>
      </c>
      <c r="I44" s="16">
        <v>0</v>
      </c>
      <c r="J44" s="16">
        <v>0</v>
      </c>
      <c r="K44" s="16">
        <v>0</v>
      </c>
    </row>
    <row r="45" spans="1:11" ht="21" x14ac:dyDescent="0.25">
      <c r="A45" s="14" t="s">
        <v>58</v>
      </c>
      <c r="B45" s="15">
        <f t="shared" si="15"/>
        <v>0</v>
      </c>
      <c r="C45" s="16"/>
      <c r="D45" s="16"/>
      <c r="E45" s="16"/>
      <c r="F45" s="16"/>
      <c r="G45" s="16"/>
      <c r="H45" s="16">
        <v>0</v>
      </c>
      <c r="I45" s="16">
        <v>0</v>
      </c>
      <c r="J45" s="16">
        <v>0</v>
      </c>
      <c r="K45" s="16">
        <v>0</v>
      </c>
    </row>
    <row r="46" spans="1:11" ht="21" x14ac:dyDescent="0.25">
      <c r="A46" s="14" t="s">
        <v>59</v>
      </c>
      <c r="B46" s="15">
        <f t="shared" si="15"/>
        <v>0</v>
      </c>
      <c r="C46" s="16"/>
      <c r="D46" s="16"/>
      <c r="E46" s="16"/>
      <c r="F46" s="16"/>
      <c r="G46" s="16"/>
      <c r="H46" s="16">
        <v>0</v>
      </c>
      <c r="I46" s="16">
        <v>0</v>
      </c>
      <c r="J46" s="16">
        <v>0</v>
      </c>
      <c r="K46" s="16">
        <v>0</v>
      </c>
    </row>
    <row r="47" spans="1:11" ht="42" x14ac:dyDescent="0.25">
      <c r="A47" s="14" t="s">
        <v>60</v>
      </c>
      <c r="B47" s="15">
        <f t="shared" si="15"/>
        <v>0</v>
      </c>
      <c r="C47" s="16"/>
      <c r="D47" s="16"/>
      <c r="E47" s="16"/>
      <c r="F47" s="16"/>
      <c r="G47" s="16"/>
      <c r="H47" s="16"/>
      <c r="I47" s="16"/>
      <c r="J47" s="16"/>
      <c r="K47" s="16"/>
    </row>
    <row r="48" spans="1:11" ht="42" x14ac:dyDescent="0.25">
      <c r="A48" s="14" t="s">
        <v>61</v>
      </c>
      <c r="B48" s="15">
        <f t="shared" si="15"/>
        <v>0</v>
      </c>
      <c r="C48" s="16"/>
      <c r="D48" s="16"/>
      <c r="E48" s="16"/>
      <c r="F48" s="16"/>
      <c r="G48" s="16"/>
      <c r="H48" s="16"/>
      <c r="I48" s="16"/>
      <c r="J48" s="16"/>
      <c r="K48" s="16"/>
    </row>
    <row r="49" spans="1:11" ht="21" x14ac:dyDescent="0.25">
      <c r="A49" s="14" t="s">
        <v>62</v>
      </c>
      <c r="B49" s="15">
        <f t="shared" si="15"/>
        <v>0</v>
      </c>
      <c r="C49" s="16"/>
      <c r="D49" s="16"/>
      <c r="E49" s="16"/>
      <c r="F49" s="16"/>
      <c r="G49" s="16"/>
      <c r="H49" s="16"/>
      <c r="I49" s="16"/>
      <c r="J49" s="16"/>
      <c r="K49" s="16"/>
    </row>
    <row r="50" spans="1:11" ht="21" x14ac:dyDescent="0.25">
      <c r="A50" s="14" t="s">
        <v>63</v>
      </c>
      <c r="B50" s="15">
        <f t="shared" si="15"/>
        <v>0</v>
      </c>
      <c r="C50" s="16"/>
      <c r="D50" s="16"/>
      <c r="E50" s="16"/>
      <c r="F50" s="16"/>
      <c r="G50" s="16"/>
      <c r="H50" s="16"/>
      <c r="I50" s="16"/>
      <c r="J50" s="16"/>
      <c r="K50" s="16"/>
    </row>
    <row r="51" spans="1:11" ht="21" x14ac:dyDescent="0.25">
      <c r="A51" s="11" t="s">
        <v>64</v>
      </c>
      <c r="B51" s="12">
        <f>+B52+B53+B54+B55+B56+B57</f>
        <v>3968165.6000000006</v>
      </c>
      <c r="C51" s="13">
        <f t="shared" ref="C51:K51" si="16">SUM(C52:C60)</f>
        <v>0</v>
      </c>
      <c r="D51" s="13">
        <f t="shared" si="16"/>
        <v>0</v>
      </c>
      <c r="E51" s="13">
        <f t="shared" si="16"/>
        <v>76009.97</v>
      </c>
      <c r="F51" s="13">
        <f t="shared" si="16"/>
        <v>539719.97</v>
      </c>
      <c r="G51" s="13">
        <f t="shared" si="16"/>
        <v>0</v>
      </c>
      <c r="H51" s="13">
        <f t="shared" ref="H51:I51" si="17">SUM(H52:H60)</f>
        <v>1679033.8</v>
      </c>
      <c r="I51" s="13">
        <f t="shared" si="17"/>
        <v>799946.36</v>
      </c>
      <c r="J51" s="13">
        <f t="shared" ref="J51" si="18">SUM(J52:J60)</f>
        <v>0</v>
      </c>
      <c r="K51" s="13">
        <f t="shared" si="16"/>
        <v>873455.5</v>
      </c>
    </row>
    <row r="52" spans="1:11" ht="21" x14ac:dyDescent="0.25">
      <c r="A52" s="14" t="s">
        <v>65</v>
      </c>
      <c r="B52" s="15">
        <f t="shared" ref="B52:B72" si="19">+C52+D52+E52+K52+F52+G52+H52+I52+J52</f>
        <v>1738010.46</v>
      </c>
      <c r="C52" s="16">
        <v>0</v>
      </c>
      <c r="D52" s="16">
        <v>0</v>
      </c>
      <c r="E52" s="16">
        <v>0</v>
      </c>
      <c r="F52" s="16">
        <v>221999.98</v>
      </c>
      <c r="G52" s="16">
        <v>0</v>
      </c>
      <c r="H52" s="16">
        <v>587050</v>
      </c>
      <c r="I52" s="16">
        <v>799946.36</v>
      </c>
      <c r="J52" s="16">
        <v>0</v>
      </c>
      <c r="K52" s="16">
        <v>129014.12</v>
      </c>
    </row>
    <row r="53" spans="1:11" ht="21" x14ac:dyDescent="0.25">
      <c r="A53" s="14" t="s">
        <v>66</v>
      </c>
      <c r="B53" s="15">
        <f t="shared" si="19"/>
        <v>602335.72000000009</v>
      </c>
      <c r="C53" s="16">
        <v>0</v>
      </c>
      <c r="D53" s="16">
        <v>0</v>
      </c>
      <c r="E53" s="16">
        <v>55460</v>
      </c>
      <c r="F53" s="16"/>
      <c r="G53" s="16"/>
      <c r="H53" s="16">
        <v>11339.8</v>
      </c>
      <c r="I53" s="16">
        <v>0</v>
      </c>
      <c r="J53" s="16">
        <v>0</v>
      </c>
      <c r="K53" s="16">
        <v>535535.92000000004</v>
      </c>
    </row>
    <row r="54" spans="1:11" ht="21" x14ac:dyDescent="0.25">
      <c r="A54" s="14" t="s">
        <v>67</v>
      </c>
      <c r="B54" s="15">
        <f t="shared" si="19"/>
        <v>305384</v>
      </c>
      <c r="C54" s="16"/>
      <c r="D54" s="16"/>
      <c r="E54" s="16"/>
      <c r="F54" s="16"/>
      <c r="G54" s="16"/>
      <c r="H54" s="16">
        <v>305384</v>
      </c>
      <c r="I54" s="16">
        <v>0</v>
      </c>
      <c r="J54" s="16">
        <v>0</v>
      </c>
      <c r="K54" s="16">
        <v>0</v>
      </c>
    </row>
    <row r="55" spans="1:11" ht="21" x14ac:dyDescent="0.25">
      <c r="A55" s="14" t="s">
        <v>68</v>
      </c>
      <c r="B55" s="15">
        <f t="shared" si="19"/>
        <v>20549.97</v>
      </c>
      <c r="C55" s="16">
        <v>0</v>
      </c>
      <c r="D55" s="16">
        <v>0</v>
      </c>
      <c r="E55" s="16">
        <v>20549.97</v>
      </c>
      <c r="F55" s="16"/>
      <c r="G55" s="16"/>
      <c r="H55" s="16"/>
      <c r="I55" s="16"/>
      <c r="J55" s="16"/>
      <c r="K55" s="16"/>
    </row>
    <row r="56" spans="1:11" ht="21" x14ac:dyDescent="0.25">
      <c r="A56" s="14" t="s">
        <v>69</v>
      </c>
      <c r="B56" s="15">
        <f t="shared" si="19"/>
        <v>662135.46</v>
      </c>
      <c r="C56" s="16"/>
      <c r="D56" s="16"/>
      <c r="E56" s="16"/>
      <c r="F56" s="16">
        <v>6600</v>
      </c>
      <c r="G56" s="16">
        <v>0</v>
      </c>
      <c r="H56" s="16">
        <v>559320</v>
      </c>
      <c r="I56" s="16">
        <v>0</v>
      </c>
      <c r="J56" s="16">
        <v>0</v>
      </c>
      <c r="K56" s="16">
        <v>96215.46</v>
      </c>
    </row>
    <row r="57" spans="1:11" ht="21" x14ac:dyDescent="0.25">
      <c r="A57" s="14" t="s">
        <v>70</v>
      </c>
      <c r="B57" s="15">
        <f t="shared" si="19"/>
        <v>639749.99</v>
      </c>
      <c r="C57" s="16"/>
      <c r="D57" s="16"/>
      <c r="E57" s="16"/>
      <c r="F57" s="16">
        <v>311119.99</v>
      </c>
      <c r="G57" s="16">
        <v>0</v>
      </c>
      <c r="H57" s="16">
        <v>215940</v>
      </c>
      <c r="I57" s="16">
        <v>0</v>
      </c>
      <c r="J57" s="16">
        <v>0</v>
      </c>
      <c r="K57" s="16">
        <v>112690</v>
      </c>
    </row>
    <row r="58" spans="1:11" ht="21" x14ac:dyDescent="0.25">
      <c r="A58" s="14" t="s">
        <v>71</v>
      </c>
      <c r="B58" s="15">
        <f t="shared" si="19"/>
        <v>0</v>
      </c>
      <c r="C58" s="16"/>
      <c r="D58" s="16"/>
      <c r="E58" s="16"/>
      <c r="F58" s="16"/>
      <c r="G58" s="16"/>
      <c r="H58" s="16"/>
      <c r="I58" s="16"/>
      <c r="J58" s="16"/>
      <c r="K58" s="16"/>
    </row>
    <row r="59" spans="1:11" ht="21" x14ac:dyDescent="0.25">
      <c r="A59" s="14" t="s">
        <v>72</v>
      </c>
      <c r="B59" s="15">
        <f t="shared" si="19"/>
        <v>0</v>
      </c>
      <c r="C59" s="16">
        <v>0</v>
      </c>
      <c r="D59" s="16">
        <v>0</v>
      </c>
      <c r="E59" s="16">
        <v>0</v>
      </c>
      <c r="F59" s="16"/>
      <c r="G59" s="16"/>
      <c r="H59" s="16"/>
      <c r="I59" s="16"/>
      <c r="J59" s="16"/>
      <c r="K59" s="16"/>
    </row>
    <row r="60" spans="1:11" ht="21" x14ac:dyDescent="0.25">
      <c r="A60" s="14" t="s">
        <v>73</v>
      </c>
      <c r="B60" s="15">
        <f t="shared" si="19"/>
        <v>0</v>
      </c>
      <c r="C60" s="16"/>
      <c r="D60" s="16"/>
      <c r="E60" s="16"/>
      <c r="F60" s="16"/>
      <c r="G60" s="16"/>
      <c r="H60" s="16"/>
      <c r="I60" s="16"/>
      <c r="J60" s="16"/>
      <c r="K60" s="16"/>
    </row>
    <row r="61" spans="1:11" ht="21" x14ac:dyDescent="0.25">
      <c r="A61" s="11" t="s">
        <v>74</v>
      </c>
      <c r="B61" s="15">
        <f t="shared" si="19"/>
        <v>0</v>
      </c>
      <c r="C61" s="13">
        <f>SUM(C62:C64)</f>
        <v>0</v>
      </c>
      <c r="D61" s="13">
        <f>SUM(D62:D64)</f>
        <v>0</v>
      </c>
      <c r="E61" s="13">
        <f>SUM(E62:E64)</f>
        <v>0</v>
      </c>
      <c r="F61" s="13"/>
      <c r="G61" s="13"/>
      <c r="H61" s="13"/>
      <c r="I61" s="13"/>
      <c r="J61" s="13"/>
      <c r="K61" s="13"/>
    </row>
    <row r="62" spans="1:11" ht="21" x14ac:dyDescent="0.25">
      <c r="A62" s="14" t="s">
        <v>75</v>
      </c>
      <c r="B62" s="15">
        <f t="shared" si="19"/>
        <v>0</v>
      </c>
      <c r="C62" s="16">
        <v>0</v>
      </c>
      <c r="D62" s="16">
        <v>0</v>
      </c>
      <c r="E62" s="16">
        <v>0</v>
      </c>
      <c r="F62" s="16"/>
      <c r="G62" s="16"/>
      <c r="H62" s="16"/>
      <c r="I62" s="16"/>
      <c r="J62" s="16"/>
      <c r="K62" s="16"/>
    </row>
    <row r="63" spans="1:11" ht="21" x14ac:dyDescent="0.25">
      <c r="A63" s="14" t="s">
        <v>76</v>
      </c>
      <c r="B63" s="15">
        <f t="shared" si="19"/>
        <v>0</v>
      </c>
      <c r="C63" s="16"/>
      <c r="D63" s="16"/>
      <c r="E63" s="16"/>
      <c r="F63" s="16"/>
      <c r="G63" s="16"/>
      <c r="H63" s="16"/>
      <c r="I63" s="16"/>
      <c r="J63" s="16"/>
      <c r="K63" s="16"/>
    </row>
    <row r="64" spans="1:11" ht="21" x14ac:dyDescent="0.25">
      <c r="A64" s="14" t="s">
        <v>77</v>
      </c>
      <c r="B64" s="15">
        <f t="shared" si="19"/>
        <v>0</v>
      </c>
      <c r="C64" s="16"/>
      <c r="D64" s="16"/>
      <c r="E64" s="16"/>
      <c r="F64" s="16"/>
      <c r="G64" s="16"/>
      <c r="H64" s="16"/>
      <c r="I64" s="16"/>
      <c r="J64" s="16"/>
      <c r="K64" s="16"/>
    </row>
    <row r="65" spans="1:11" ht="42" x14ac:dyDescent="0.25">
      <c r="A65" s="14" t="s">
        <v>78</v>
      </c>
      <c r="B65" s="15">
        <f t="shared" si="19"/>
        <v>0</v>
      </c>
      <c r="C65" s="16"/>
      <c r="D65" s="16"/>
      <c r="E65" s="16"/>
      <c r="F65" s="16"/>
      <c r="G65" s="16"/>
      <c r="H65" s="16"/>
      <c r="I65" s="16"/>
      <c r="J65" s="16"/>
      <c r="K65" s="16"/>
    </row>
    <row r="66" spans="1:11" ht="21" x14ac:dyDescent="0.25">
      <c r="A66" s="11" t="s">
        <v>79</v>
      </c>
      <c r="B66" s="15">
        <f t="shared" si="19"/>
        <v>0</v>
      </c>
      <c r="C66" s="13"/>
      <c r="D66" s="13"/>
      <c r="E66" s="13"/>
      <c r="F66" s="13"/>
      <c r="G66" s="13"/>
      <c r="H66" s="13"/>
      <c r="I66" s="13"/>
      <c r="J66" s="13"/>
      <c r="K66" s="13"/>
    </row>
    <row r="67" spans="1:11" ht="21" x14ac:dyDescent="0.25">
      <c r="A67" s="14" t="s">
        <v>80</v>
      </c>
      <c r="B67" s="15">
        <f t="shared" si="19"/>
        <v>0</v>
      </c>
      <c r="C67" s="16"/>
      <c r="D67" s="16"/>
      <c r="E67" s="16"/>
      <c r="F67" s="16"/>
      <c r="G67" s="16"/>
      <c r="H67" s="16"/>
      <c r="I67" s="16"/>
      <c r="J67" s="16"/>
      <c r="K67" s="16"/>
    </row>
    <row r="68" spans="1:11" ht="21" x14ac:dyDescent="0.25">
      <c r="A68" s="14" t="s">
        <v>81</v>
      </c>
      <c r="B68" s="15">
        <f t="shared" si="19"/>
        <v>0</v>
      </c>
      <c r="C68" s="16"/>
      <c r="D68" s="16"/>
      <c r="E68" s="16"/>
      <c r="F68" s="16"/>
      <c r="G68" s="16"/>
      <c r="H68" s="16"/>
      <c r="I68" s="16"/>
      <c r="J68" s="16"/>
      <c r="K68" s="16"/>
    </row>
    <row r="69" spans="1:11" ht="21" x14ac:dyDescent="0.25">
      <c r="A69" s="11" t="s">
        <v>82</v>
      </c>
      <c r="B69" s="15">
        <f t="shared" si="19"/>
        <v>0</v>
      </c>
      <c r="C69" s="13">
        <f>SUM(C70:C72)</f>
        <v>0</v>
      </c>
      <c r="D69" s="13">
        <f>SUM(D70:D72)</f>
        <v>0</v>
      </c>
      <c r="E69" s="13">
        <f>SUM(E70:E72)</f>
        <v>0</v>
      </c>
      <c r="F69" s="13">
        <f t="shared" ref="F69:K69" si="20">SUM(F70:F72)</f>
        <v>0</v>
      </c>
      <c r="G69" s="13">
        <f t="shared" si="20"/>
        <v>0</v>
      </c>
      <c r="H69" s="13">
        <f t="shared" si="20"/>
        <v>0</v>
      </c>
      <c r="I69" s="13">
        <f t="shared" si="20"/>
        <v>0</v>
      </c>
      <c r="J69" s="13">
        <f t="shared" si="20"/>
        <v>0</v>
      </c>
      <c r="K69" s="13">
        <f t="shared" si="20"/>
        <v>0</v>
      </c>
    </row>
    <row r="70" spans="1:11" ht="21" x14ac:dyDescent="0.25">
      <c r="A70" s="14" t="s">
        <v>83</v>
      </c>
      <c r="B70" s="15">
        <f t="shared" si="19"/>
        <v>0</v>
      </c>
      <c r="C70" s="16"/>
      <c r="D70" s="16"/>
      <c r="E70" s="16"/>
      <c r="F70" s="16"/>
      <c r="G70" s="16"/>
      <c r="H70" s="16"/>
      <c r="I70" s="16"/>
      <c r="J70" s="16"/>
      <c r="K70" s="16"/>
    </row>
    <row r="71" spans="1:11" ht="21" x14ac:dyDescent="0.25">
      <c r="A71" s="14" t="s">
        <v>84</v>
      </c>
      <c r="B71" s="15">
        <f t="shared" si="19"/>
        <v>0</v>
      </c>
      <c r="C71" s="16"/>
      <c r="D71" s="16"/>
      <c r="E71" s="16"/>
      <c r="F71" s="16"/>
      <c r="G71" s="16"/>
      <c r="H71" s="16"/>
      <c r="I71" s="16"/>
      <c r="J71" s="16"/>
      <c r="K71" s="16"/>
    </row>
    <row r="72" spans="1:11" ht="21" x14ac:dyDescent="0.25">
      <c r="A72" s="14" t="s">
        <v>85</v>
      </c>
      <c r="B72" s="15">
        <f t="shared" si="19"/>
        <v>0</v>
      </c>
      <c r="C72" s="16"/>
      <c r="D72" s="16"/>
      <c r="E72" s="16"/>
      <c r="F72" s="16"/>
      <c r="G72" s="16"/>
      <c r="H72" s="16"/>
      <c r="I72" s="16"/>
      <c r="J72" s="16"/>
      <c r="K72" s="16"/>
    </row>
    <row r="73" spans="1:11" ht="21" x14ac:dyDescent="0.25">
      <c r="A73" s="17" t="s">
        <v>86</v>
      </c>
      <c r="B73" s="18">
        <f>+B9+B15+B25+B35+B43+B51+B61+B66+B69</f>
        <v>455622545.13000011</v>
      </c>
      <c r="C73" s="18">
        <f>+C9+C15+C25+C35+C43+C51+C61+C66+C69</f>
        <v>26135416.060000002</v>
      </c>
      <c r="D73" s="18">
        <f t="shared" ref="D73:M73" si="21">+D9+D15+D25+D35+D43+D51+D61+D66+D69</f>
        <v>63305953.810000002</v>
      </c>
      <c r="E73" s="18">
        <f t="shared" si="21"/>
        <v>50838083.329999991</v>
      </c>
      <c r="F73" s="18">
        <f t="shared" si="21"/>
        <v>98191413.220000014</v>
      </c>
      <c r="G73" s="18">
        <f t="shared" si="21"/>
        <v>33857845.060000002</v>
      </c>
      <c r="H73" s="18">
        <f t="shared" si="21"/>
        <v>43246755.829999998</v>
      </c>
      <c r="I73" s="18">
        <f t="shared" si="21"/>
        <v>49996552.749999993</v>
      </c>
      <c r="J73" s="18">
        <f t="shared" si="21"/>
        <v>38619682.359999999</v>
      </c>
      <c r="K73" s="18">
        <f t="shared" si="21"/>
        <v>51430842.710000001</v>
      </c>
    </row>
    <row r="74" spans="1:11" ht="21" x14ac:dyDescent="0.25">
      <c r="A74" s="19"/>
      <c r="B74" s="20"/>
      <c r="C74" s="16"/>
      <c r="D74" s="16"/>
      <c r="E74" s="16"/>
      <c r="F74" s="16"/>
      <c r="G74" s="16"/>
      <c r="H74" s="16"/>
      <c r="I74" s="16"/>
      <c r="J74" s="16"/>
      <c r="K74" s="16"/>
    </row>
    <row r="75" spans="1:11" ht="21" x14ac:dyDescent="0.25">
      <c r="A75" s="9" t="s">
        <v>87</v>
      </c>
      <c r="B75" s="21"/>
      <c r="C75" s="22"/>
      <c r="D75" s="21"/>
      <c r="E75" s="21"/>
      <c r="F75" s="21"/>
      <c r="G75" s="21"/>
      <c r="H75" s="21"/>
      <c r="I75" s="21"/>
      <c r="J75" s="21"/>
      <c r="K75" s="21"/>
    </row>
    <row r="76" spans="1:11" ht="21" x14ac:dyDescent="0.25">
      <c r="A76" s="11" t="s">
        <v>88</v>
      </c>
      <c r="B76" s="21"/>
      <c r="C76" s="13"/>
      <c r="D76" s="13"/>
      <c r="E76" s="13"/>
      <c r="F76" s="13"/>
      <c r="G76" s="13"/>
      <c r="H76" s="13"/>
      <c r="I76" s="13"/>
      <c r="J76" s="13"/>
      <c r="K76" s="13"/>
    </row>
    <row r="77" spans="1:11" ht="21" x14ac:dyDescent="0.25">
      <c r="A77" s="14" t="s">
        <v>89</v>
      </c>
      <c r="B77" s="20"/>
      <c r="C77" s="16"/>
      <c r="D77" s="16"/>
      <c r="E77" s="16"/>
      <c r="F77" s="16"/>
      <c r="G77" s="16"/>
      <c r="H77" s="16"/>
      <c r="I77" s="16"/>
      <c r="J77" s="16"/>
      <c r="K77" s="16"/>
    </row>
    <row r="78" spans="1:11" ht="21" x14ac:dyDescent="0.25">
      <c r="A78" s="14" t="s">
        <v>90</v>
      </c>
      <c r="B78" s="20"/>
      <c r="C78" s="16"/>
      <c r="D78" s="16"/>
      <c r="E78" s="23"/>
      <c r="F78" s="23"/>
      <c r="G78" s="16"/>
      <c r="H78" s="16"/>
      <c r="I78" s="16"/>
      <c r="J78" s="16"/>
      <c r="K78" s="16"/>
    </row>
    <row r="79" spans="1:11" ht="21" x14ac:dyDescent="0.25">
      <c r="A79" s="11" t="s">
        <v>91</v>
      </c>
      <c r="B79" s="21"/>
      <c r="C79" s="13"/>
      <c r="D79" s="13"/>
      <c r="E79" s="13"/>
      <c r="F79" s="13"/>
      <c r="G79" s="13"/>
      <c r="H79" s="13"/>
      <c r="I79" s="13"/>
      <c r="J79" s="13"/>
      <c r="K79" s="13"/>
    </row>
    <row r="80" spans="1:11" ht="21" x14ac:dyDescent="0.25">
      <c r="A80" s="14" t="s">
        <v>92</v>
      </c>
      <c r="B80" s="20"/>
      <c r="C80" s="16"/>
      <c r="D80" s="16"/>
      <c r="E80" s="16"/>
      <c r="F80" s="16"/>
      <c r="G80" s="16"/>
      <c r="H80" s="16"/>
      <c r="I80" s="16"/>
      <c r="J80" s="16"/>
      <c r="K80" s="16"/>
    </row>
    <row r="81" spans="1:18" ht="21" x14ac:dyDescent="0.25">
      <c r="A81" s="14" t="s">
        <v>93</v>
      </c>
      <c r="B81" s="20"/>
      <c r="C81" s="16"/>
      <c r="D81" s="16"/>
      <c r="E81" s="16"/>
      <c r="F81" s="16"/>
      <c r="G81" s="16"/>
      <c r="H81" s="16"/>
      <c r="I81" s="16"/>
      <c r="J81" s="16"/>
      <c r="K81" s="16"/>
    </row>
    <row r="82" spans="1:18" ht="21" x14ac:dyDescent="0.25">
      <c r="A82" s="11" t="s">
        <v>94</v>
      </c>
      <c r="B82" s="21"/>
      <c r="C82" s="13"/>
      <c r="D82" s="13"/>
      <c r="E82" s="13"/>
      <c r="F82" s="13"/>
      <c r="G82" s="13"/>
      <c r="H82" s="13"/>
      <c r="I82" s="13"/>
      <c r="J82" s="13"/>
      <c r="K82" s="13"/>
    </row>
    <row r="83" spans="1:18" ht="21" x14ac:dyDescent="0.25">
      <c r="A83" s="14" t="s">
        <v>95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</row>
    <row r="84" spans="1:18" ht="21" x14ac:dyDescent="0.25">
      <c r="A84" s="17" t="s">
        <v>96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</row>
    <row r="85" spans="1:18" ht="21" x14ac:dyDescent="0.3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8" ht="21" x14ac:dyDescent="0.25">
      <c r="A86" s="24" t="s">
        <v>97</v>
      </c>
      <c r="B86" s="25"/>
      <c r="C86" s="25"/>
      <c r="D86" s="8"/>
      <c r="E86" s="8"/>
      <c r="F86" s="8"/>
      <c r="G86" s="8"/>
      <c r="H86" s="8"/>
      <c r="I86" s="8"/>
      <c r="J86" s="8"/>
      <c r="K86" s="8"/>
    </row>
    <row r="87" spans="1:18" ht="21" x14ac:dyDescent="0.35">
      <c r="A87" s="5" t="s">
        <v>98</v>
      </c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8" ht="21" x14ac:dyDescent="0.3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8" ht="21" x14ac:dyDescent="0.3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8" ht="21" x14ac:dyDescent="0.3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8" ht="21" x14ac:dyDescent="0.3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8" ht="21" x14ac:dyDescent="0.3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8" ht="21" x14ac:dyDescent="0.35">
      <c r="A93" s="5"/>
      <c r="B93" s="6"/>
      <c r="D93" s="6"/>
      <c r="E93" s="6"/>
      <c r="F93" s="6"/>
      <c r="G93" s="6"/>
      <c r="H93" s="6"/>
      <c r="I93" s="6"/>
      <c r="J93" s="6"/>
      <c r="K93" s="6"/>
    </row>
    <row r="94" spans="1:18" ht="21" x14ac:dyDescent="0.35">
      <c r="A94" s="27" t="s">
        <v>99</v>
      </c>
      <c r="B94" s="28"/>
      <c r="C94" s="28"/>
      <c r="D94" s="28"/>
      <c r="E94" s="28"/>
      <c r="F94" s="28" t="s">
        <v>100</v>
      </c>
      <c r="G94" s="28"/>
      <c r="H94" s="28"/>
      <c r="I94" s="28"/>
      <c r="J94" s="28"/>
      <c r="K94" s="28"/>
      <c r="L94" s="29"/>
      <c r="M94" s="29"/>
      <c r="N94" s="29"/>
    </row>
    <row r="95" spans="1:18" ht="21" x14ac:dyDescent="0.25">
      <c r="A95" s="30" t="s">
        <v>101</v>
      </c>
      <c r="B95" s="31"/>
      <c r="C95" s="31"/>
      <c r="D95" s="30"/>
      <c r="E95" s="31"/>
      <c r="F95" s="31"/>
      <c r="G95" s="30" t="s">
        <v>102</v>
      </c>
      <c r="H95" s="31"/>
      <c r="I95" s="31"/>
      <c r="J95" s="31"/>
      <c r="K95" s="31"/>
      <c r="L95" s="32"/>
      <c r="M95" s="32"/>
      <c r="N95" s="32"/>
      <c r="O95" s="32"/>
      <c r="P95" s="32"/>
      <c r="Q95" s="32"/>
      <c r="R95" s="32"/>
    </row>
    <row r="96" spans="1:18" ht="21" x14ac:dyDescent="0.3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29"/>
      <c r="M96" s="29"/>
      <c r="N96" s="29"/>
      <c r="O96" s="29"/>
      <c r="P96" s="29"/>
      <c r="Q96" s="29"/>
      <c r="R96" s="29"/>
    </row>
    <row r="97" spans="1:18" ht="21" x14ac:dyDescent="0.3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29"/>
      <c r="M97" s="29"/>
      <c r="N97" s="29"/>
      <c r="O97" s="29"/>
      <c r="P97" s="29"/>
      <c r="Q97" s="29"/>
      <c r="R97" s="29"/>
    </row>
    <row r="98" spans="1:18" ht="21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6"/>
      <c r="M98" s="36"/>
      <c r="N98" s="36"/>
      <c r="O98" s="36"/>
      <c r="P98" s="36"/>
      <c r="Q98" s="36"/>
      <c r="R98" s="36"/>
    </row>
    <row r="99" spans="1:18" ht="21" x14ac:dyDescent="0.35">
      <c r="A99" s="34"/>
      <c r="B99" s="34"/>
      <c r="C99" s="34"/>
      <c r="D99" s="27"/>
      <c r="E99" s="27"/>
      <c r="F99" s="27"/>
      <c r="G99" s="27"/>
      <c r="H99" s="27"/>
      <c r="I99" s="27"/>
      <c r="J99" s="27"/>
      <c r="K99" s="27"/>
      <c r="L99" s="29"/>
      <c r="M99" s="29"/>
      <c r="N99" s="29"/>
      <c r="O99" s="29"/>
      <c r="P99" s="29"/>
      <c r="Q99" s="29"/>
      <c r="R99" s="29"/>
    </row>
    <row r="100" spans="1:18" ht="21" x14ac:dyDescent="0.35">
      <c r="A100" s="4"/>
      <c r="B100" s="4"/>
      <c r="C100" s="4"/>
      <c r="D100" s="37"/>
      <c r="E100" s="37"/>
      <c r="F100" s="37"/>
      <c r="G100" s="37"/>
      <c r="H100" s="37"/>
      <c r="I100" s="37"/>
      <c r="J100" s="37"/>
      <c r="K100" s="37"/>
      <c r="L100" s="38"/>
      <c r="M100" s="38"/>
      <c r="N100" s="38"/>
      <c r="O100" s="38"/>
      <c r="P100" s="38"/>
      <c r="Q100" s="38"/>
      <c r="R100" s="38"/>
    </row>
  </sheetData>
  <mergeCells count="10">
    <mergeCell ref="A97:K97"/>
    <mergeCell ref="A98:K98"/>
    <mergeCell ref="A99:C99"/>
    <mergeCell ref="A100:C100"/>
    <mergeCell ref="A1:K1"/>
    <mergeCell ref="A2:K2"/>
    <mergeCell ref="A3:K3"/>
    <mergeCell ref="A4:K4"/>
    <mergeCell ref="A5:K5"/>
    <mergeCell ref="E78:F78"/>
  </mergeCells>
  <pageMargins left="0.7" right="0.7" top="0.75" bottom="0.75" header="0.3" footer="0.3"/>
  <pageSetup paperSize="9" scale="26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2021-10-01T16:26:23Z</dcterms:modified>
</cp:coreProperties>
</file>