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mestevez\Desktop\"/>
    </mc:Choice>
  </mc:AlternateContent>
  <bookViews>
    <workbookView xWindow="0" yWindow="0" windowWidth="15345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4" i="1" l="1"/>
  <c r="Q83" i="1"/>
  <c r="Q82" i="1"/>
  <c r="Q81" i="1"/>
  <c r="Q80" i="1"/>
  <c r="Q79" i="1"/>
  <c r="Q78" i="1"/>
  <c r="Q77" i="1"/>
  <c r="Q76" i="1"/>
  <c r="Q75" i="1"/>
  <c r="Q74" i="1"/>
  <c r="Q73" i="1"/>
  <c r="N72" i="1"/>
  <c r="M72" i="1"/>
  <c r="L72" i="1"/>
  <c r="K72" i="1"/>
  <c r="J72" i="1"/>
  <c r="I72" i="1"/>
  <c r="H72" i="1"/>
  <c r="G72" i="1"/>
  <c r="F72" i="1"/>
  <c r="E72" i="1"/>
  <c r="C72" i="1"/>
  <c r="Q71" i="1"/>
  <c r="Q70" i="1"/>
  <c r="Q69" i="1"/>
  <c r="Q68" i="1"/>
  <c r="Q67" i="1"/>
  <c r="Q66" i="1"/>
  <c r="Q65" i="1"/>
  <c r="G64" i="1"/>
  <c r="F64" i="1"/>
  <c r="E64" i="1"/>
  <c r="D64" i="1"/>
  <c r="C64" i="1"/>
  <c r="Q63" i="1"/>
  <c r="Q62" i="1"/>
  <c r="Q61" i="1"/>
  <c r="Q60" i="1"/>
  <c r="Q59" i="1"/>
  <c r="Q58" i="1"/>
  <c r="Q57" i="1"/>
  <c r="Q56" i="1"/>
  <c r="Q55" i="1"/>
  <c r="N54" i="1"/>
  <c r="M54" i="1"/>
  <c r="L54" i="1"/>
  <c r="K54" i="1"/>
  <c r="J54" i="1"/>
  <c r="I54" i="1"/>
  <c r="H54" i="1"/>
  <c r="G54" i="1"/>
  <c r="F54" i="1"/>
  <c r="E54" i="1"/>
  <c r="D54" i="1"/>
  <c r="C54" i="1"/>
  <c r="G46" i="1"/>
  <c r="F46" i="1"/>
  <c r="E46" i="1"/>
  <c r="C46" i="1"/>
  <c r="Q39" i="1"/>
  <c r="Q38" i="1" s="1"/>
  <c r="M38" i="1"/>
  <c r="L38" i="1"/>
  <c r="K38" i="1"/>
  <c r="J38" i="1"/>
  <c r="I38" i="1"/>
  <c r="H38" i="1"/>
  <c r="G38" i="1"/>
  <c r="G11" i="1" s="1"/>
  <c r="F38" i="1"/>
  <c r="E38" i="1"/>
  <c r="D38" i="1"/>
  <c r="C38" i="1"/>
  <c r="Q37" i="1"/>
  <c r="Q36" i="1"/>
  <c r="Q35" i="1"/>
  <c r="Q34" i="1"/>
  <c r="Q33" i="1"/>
  <c r="Q32" i="1"/>
  <c r="Q31" i="1"/>
  <c r="Q30" i="1"/>
  <c r="Q29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Q26" i="1"/>
  <c r="Q25" i="1"/>
  <c r="Q24" i="1"/>
  <c r="Q23" i="1"/>
  <c r="Q22" i="1"/>
  <c r="Q21" i="1"/>
  <c r="Q20" i="1"/>
  <c r="Q19" i="1"/>
  <c r="N18" i="1"/>
  <c r="M18" i="1"/>
  <c r="M11" i="1" s="1"/>
  <c r="L18" i="1"/>
  <c r="K18" i="1"/>
  <c r="J18" i="1"/>
  <c r="I18" i="1"/>
  <c r="I11" i="1" s="1"/>
  <c r="H18" i="1"/>
  <c r="G18" i="1"/>
  <c r="F18" i="1"/>
  <c r="E18" i="1"/>
  <c r="E11" i="1" s="1"/>
  <c r="D18" i="1"/>
  <c r="C18" i="1"/>
  <c r="Q17" i="1"/>
  <c r="Q16" i="1"/>
  <c r="Q15" i="1"/>
  <c r="Q14" i="1"/>
  <c r="Q13" i="1"/>
  <c r="N12" i="1"/>
  <c r="N11" i="1" s="1"/>
  <c r="M12" i="1"/>
  <c r="L12" i="1"/>
  <c r="K12" i="1"/>
  <c r="J12" i="1"/>
  <c r="J11" i="1" s="1"/>
  <c r="I12" i="1"/>
  <c r="H12" i="1"/>
  <c r="G12" i="1"/>
  <c r="F12" i="1"/>
  <c r="F11" i="1" s="1"/>
  <c r="E12" i="1"/>
  <c r="D12" i="1"/>
  <c r="C12" i="1"/>
  <c r="K11" i="1"/>
  <c r="C85" i="1" l="1"/>
  <c r="G85" i="1"/>
  <c r="K85" i="1"/>
  <c r="Q28" i="1"/>
  <c r="Q85" i="1" s="1"/>
  <c r="C11" i="1"/>
  <c r="Q18" i="1"/>
  <c r="Q72" i="1"/>
  <c r="E85" i="1"/>
  <c r="I85" i="1"/>
  <c r="M85" i="1"/>
  <c r="Q12" i="1"/>
  <c r="D11" i="1"/>
  <c r="H11" i="1"/>
  <c r="Q11" i="1" s="1"/>
  <c r="L11" i="1"/>
  <c r="Q54" i="1"/>
  <c r="Q64" i="1"/>
  <c r="D85" i="1"/>
  <c r="H85" i="1"/>
  <c r="F85" i="1"/>
  <c r="J85" i="1"/>
  <c r="N85" i="1"/>
  <c r="L85" i="1"/>
</calcChain>
</file>

<file path=xl/sharedStrings.xml><?xml version="1.0" encoding="utf-8"?>
<sst xmlns="http://schemas.openxmlformats.org/spreadsheetml/2006/main" count="96" uniqueCount="96">
  <si>
    <t>DIRECCION GENERAL DE PASAPORTES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</si>
  <si>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</si>
  <si>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</si>
  <si>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</si>
  <si>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</si>
  <si>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</si>
  <si>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</si>
  <si>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</si>
  <si>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</si>
  <si>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</si>
  <si>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</si>
  <si>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</si>
  <si>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</si>
  <si>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</si>
  <si>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</si>
  <si>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</si>
  <si>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</si>
  <si>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</si>
  <si>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</si>
  <si>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</si>
  <si>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</si>
  <si>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</si>
  <si>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</si>
  <si>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</si>
  <si>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</si>
  <si>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</si>
  <si>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</si>
  <si>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</si>
  <si>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</si>
  <si>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</si>
  <si>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</si>
  <si>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</si>
  <si>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</si>
  <si>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</si>
  <si>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</si>
  <si>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</si>
  <si>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</si>
  <si>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</si>
  <si>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</si>
  <si>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</si>
  <si>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</si>
  <si>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</si>
  <si>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</si>
  <si>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</si>
  <si>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</si>
  <si>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</si>
  <si>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</si>
  <si>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</si>
  <si>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</si>
  <si>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</si>
  <si>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</si>
  <si>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</si>
  <si>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</si>
  <si>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</si>
  <si>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</si>
  <si>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</si>
  <si>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</si>
  <si>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</si>
  <si>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</si>
  <si>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</si>
  <si>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</si>
  <si>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</si>
  <si>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</si>
  <si>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</si>
  <si>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</si>
  <si>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</si>
  <si>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</si>
  <si>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</si>
  <si>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</si>
  <si>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</si>
  <si>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</si>
  <si>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</si>
  <si>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</si>
  <si>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</si>
  <si>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</si>
  <si>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</si>
  <si>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</si>
  <si>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</si>
  <si>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</si>
  <si>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</si>
  <si>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</si>
  <si>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</si>
  <si>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</si>
  <si>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</si>
  <si>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</si>
  <si>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</si>
  <si>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</si>
  <si>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</si>
  <si>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</si>
  <si>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</si>
  <si>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</si>
  <si>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</si>
  <si>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MINISTERIOS DE RELACIONES EXTERIORES</t>
  </si>
  <si>
    <t>Presupuesto Aprobado</t>
  </si>
  <si>
    <t>Presupuesto Modificado</t>
  </si>
  <si>
    <t xml:space="preserve">Gasto 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</si>
</sst>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4" xfId="0" applyFont="1" applyBorder="1" applyAlignment="1">
      <alignment horizontal="left"/>
    </xf>
    <xf numFmtId="43" fontId="8" fillId="0" borderId="4" xfId="1" applyFont="1" applyBorder="1" applyAlignment="1">
      <alignment horizontal="left" vertical="center" wrapText="1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43" fontId="8" fillId="0" borderId="0" xfId="1" applyFont="1" applyAlignment="1">
      <alignment vertical="center" wrapText="1"/>
    </xf>
    <xf numFmtId="0" fontId="0" fillId="0" borderId="0" xfId="0" applyAlignment="1">
      <alignment horizontal="left" indent="2"/>
    </xf>
    <xf numFmtId="43" fontId="9" fillId="0" borderId="0" xfId="1" applyFont="1" applyAlignment="1">
      <alignment vertical="center" wrapText="1"/>
    </xf>
    <xf numFmtId="0" fontId="0" fillId="0" borderId="5" xfId="0" applyBorder="1"/>
    <xf numFmtId="0" fontId="2" fillId="2" borderId="6" xfId="0" applyFont="1" applyFill="1" applyBorder="1" applyAlignment="1">
      <alignment vertical="center"/>
    </xf>
    <xf numFmtId="43" fontId="3" fillId="2" borderId="6" xfId="1" applyFont="1" applyFill="1" applyBorder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3" fontId="10" fillId="0" borderId="4" xfId="1" applyFont="1" applyBorder="1" applyAlignment="1">
      <alignment horizontal="left" vertical="center" wrapText="1"/>
    </xf>
    <xf numFmtId="165" fontId="10" fillId="0" borderId="4" xfId="0" applyNumberFormat="1" applyFont="1" applyBorder="1"/>
    <xf numFmtId="43" fontId="10" fillId="0" borderId="0" xfId="1" applyFont="1" applyAlignment="1">
      <alignment vertical="center" wrapText="1"/>
    </xf>
    <xf numFmtId="0" fontId="11" fillId="0" borderId="0" xfId="0" applyFont="1"/>
    <xf numFmtId="43" fontId="0" fillId="0" borderId="0" xfId="1" applyFont="1"/>
    <xf numFmtId="43" fontId="11" fillId="0" borderId="0" xfId="1" applyFont="1" applyAlignment="1">
      <alignment vertical="center" wrapText="1"/>
    </xf>
    <xf numFmtId="164" fontId="11" fillId="0" borderId="0" xfId="0" applyNumberFormat="1" applyFont="1"/>
    <xf numFmtId="164" fontId="10" fillId="0" borderId="0" xfId="0" applyNumberFormat="1" applyFont="1"/>
    <xf numFmtId="43" fontId="3" fillId="0" borderId="0" xfId="1" applyFont="1"/>
    <xf numFmtId="43" fontId="3" fillId="0" borderId="4" xfId="1" applyFont="1" applyBorder="1"/>
    <xf numFmtId="165" fontId="3" fillId="0" borderId="0" xfId="0" applyNumberFormat="1" applyFont="1"/>
    <xf numFmtId="165" fontId="0" fillId="0" borderId="0" xfId="0" applyNumberFormat="1"/>
    <xf numFmtId="43" fontId="10" fillId="2" borderId="6" xfId="1" applyFont="1" applyFill="1" applyBorder="1"/>
    <xf numFmtId="165" fontId="10" fillId="2" borderId="6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1590676</xdr:colOff>
      <xdr:row>1</xdr:row>
      <xdr:rowOff>0</xdr:rowOff>
    </xdr:from>
    <xdr:to>
      <xdr:col>1</xdr:col>
      <xdr:colOff>3000376</xdr:colOff>
      <xdr:row>6</xdr:row>
      <xdr:rowOff>135372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6" y="190500"/>
          <a:ext cx="1409700" cy="1354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85"/>
  <sheetViews>
    <sheetView tabSelected="1" workbookViewId="0">
      <selection activeCell="B4" sqref="B4:Q4"/>
    </sheetView>
  </sheetViews>
  <sheetFormatPr baseColWidth="10" defaultColWidth="11.42578125" defaultRowHeight="15" x14ac:dyDescent="0.25"/>
  <cols>
    <col min="2" max="2" width="93.7109375" bestFit="1" customWidth="1"/>
    <col min="3" max="3" width="17.5703125" customWidth="1"/>
    <col min="4" max="4" width="16.7109375" customWidth="1"/>
    <col min="5" max="5" width="12" bestFit="1" customWidth="1"/>
    <col min="6" max="14" width="11.7109375" bestFit="1" customWidth="1"/>
    <col min="17" max="17" width="12.85546875" bestFit="1" customWidth="1"/>
  </cols>
  <sheetData>
    <row r="3" spans="2:18" ht="28.5" customHeight="1" x14ac:dyDescent="0.25">
      <c r="B3" s="11" t="s">
        <v>92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2:18" ht="21" customHeight="1" x14ac:dyDescent="0.25">
      <c r="B4" s="13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2:18" ht="15.75" x14ac:dyDescent="0.25">
      <c r="B5" s="15">
        <v>2021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2:18" ht="15.75" customHeight="1" x14ac:dyDescent="0.25">
      <c r="B6" s="17" t="s">
        <v>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8" ht="15.75" customHeight="1" x14ac:dyDescent="0.25">
      <c r="B7" s="18" t="s">
        <v>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9" spans="2:18" ht="25.5" customHeight="1" x14ac:dyDescent="0.25">
      <c r="B9" s="19" t="s">
        <v>3</v>
      </c>
      <c r="C9" s="20" t="s">
        <v>93</v>
      </c>
      <c r="D9" s="20" t="s">
        <v>94</v>
      </c>
      <c r="E9" s="21" t="s">
        <v>95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</row>
    <row r="10" spans="2:18" x14ac:dyDescent="0.25">
      <c r="B10" s="19"/>
      <c r="C10" s="24"/>
      <c r="D10" s="24"/>
      <c r="E10" s="25" t="s">
        <v>4</v>
      </c>
      <c r="F10" s="25" t="s">
        <v>5</v>
      </c>
      <c r="G10" s="25" t="s">
        <v>6</v>
      </c>
      <c r="H10" s="25" t="s">
        <v>7</v>
      </c>
      <c r="I10" s="26" t="s">
        <v>8</v>
      </c>
      <c r="J10" s="25" t="s">
        <v>9</v>
      </c>
      <c r="K10" s="26" t="s">
        <v>10</v>
      </c>
      <c r="L10" s="25" t="s">
        <v>11</v>
      </c>
      <c r="M10" s="25" t="s">
        <v>12</v>
      </c>
      <c r="N10" s="25" t="s">
        <v>13</v>
      </c>
      <c r="O10" s="25" t="s">
        <v>14</v>
      </c>
      <c r="P10" s="26" t="s">
        <v>15</v>
      </c>
      <c r="Q10" s="25" t="s">
        <v>16</v>
      </c>
    </row>
    <row r="11" spans="2:18" x14ac:dyDescent="0.25">
      <c r="B11" s="1" t="s">
        <v>17</v>
      </c>
      <c r="C11" s="2">
        <f>+C12+C18+C28+C38+C46+C54+C64+C69+C72</f>
        <v>913909142</v>
      </c>
      <c r="D11" s="2">
        <f>+D12+D18+D28+D38+D46+D54+D64+D69+D72</f>
        <v>-53244235.000000015</v>
      </c>
      <c r="E11" s="27">
        <f t="shared" ref="E11:J11" si="0">+E12+E18+E28+E38+E46+E54+E64+E69+E72</f>
        <v>26135416.060000002</v>
      </c>
      <c r="F11" s="27">
        <f t="shared" si="0"/>
        <v>63305953.810000002</v>
      </c>
      <c r="G11" s="27">
        <f t="shared" si="0"/>
        <v>50838083.329999991</v>
      </c>
      <c r="H11" s="27">
        <f t="shared" si="0"/>
        <v>98191413.220000014</v>
      </c>
      <c r="I11" s="27">
        <f t="shared" si="0"/>
        <v>33857845.060000002</v>
      </c>
      <c r="J11" s="27">
        <f t="shared" si="0"/>
        <v>43246755.829999998</v>
      </c>
      <c r="K11" s="27">
        <f>+K12+K18+K28+K38+K46+K54+K64+K69+K72</f>
        <v>49996552.749999993</v>
      </c>
      <c r="L11" s="27">
        <f>+L12+L18+L28+L38+L46+L54+L64+L69+L72</f>
        <v>38619682.359999999</v>
      </c>
      <c r="M11" s="27">
        <f>+M12+M18+M28+M38+M46+M54+M64+M69+M72</f>
        <v>51430842.710000001</v>
      </c>
      <c r="N11" s="27">
        <f>+N12+N18+N28+N38+N46+N54+N64+N69+N72</f>
        <v>46198186.390000001</v>
      </c>
      <c r="O11" s="28"/>
      <c r="P11" s="28"/>
      <c r="Q11" s="27">
        <f>+E11+F11+G11+H11+I11+J11+K11+L11+M11+N11</f>
        <v>501820731.51999998</v>
      </c>
    </row>
    <row r="12" spans="2:18" x14ac:dyDescent="0.25">
      <c r="B12" s="4" t="s">
        <v>18</v>
      </c>
      <c r="C12" s="5">
        <f>SUM(C13:C17)</f>
        <v>341596183</v>
      </c>
      <c r="D12" s="5">
        <f>SUM(D13:D17)</f>
        <v>86695826.239999995</v>
      </c>
      <c r="E12" s="29">
        <f t="shared" ref="E12:N12" si="1">SUM(E13:E17)</f>
        <v>22766792.82</v>
      </c>
      <c r="F12" s="29">
        <f t="shared" si="1"/>
        <v>28230392.629999999</v>
      </c>
      <c r="G12" s="29">
        <f t="shared" si="1"/>
        <v>25445793.300000001</v>
      </c>
      <c r="H12" s="29">
        <f t="shared" si="1"/>
        <v>23562320.590000004</v>
      </c>
      <c r="I12" s="29">
        <f t="shared" si="1"/>
        <v>22947208.460000001</v>
      </c>
      <c r="J12" s="29">
        <f t="shared" si="1"/>
        <v>25629481.370000001</v>
      </c>
      <c r="K12" s="29">
        <f>SUM(K13:K17)</f>
        <v>43756815.509999998</v>
      </c>
      <c r="L12" s="29">
        <f t="shared" ref="L12" si="2">SUM(L13:L17)</f>
        <v>31469378.590000004</v>
      </c>
      <c r="M12" s="29">
        <f t="shared" si="1"/>
        <v>33945667.630000003</v>
      </c>
      <c r="N12" s="29">
        <f t="shared" si="1"/>
        <v>37560705.189999998</v>
      </c>
      <c r="O12" s="30"/>
      <c r="P12" s="30"/>
      <c r="Q12" s="29">
        <f t="shared" ref="Q12" si="3">SUM(Q13:Q17)</f>
        <v>295314556.09000003</v>
      </c>
    </row>
    <row r="13" spans="2:18" x14ac:dyDescent="0.25">
      <c r="B13" s="6" t="s">
        <v>19</v>
      </c>
      <c r="C13" s="7">
        <v>256967155</v>
      </c>
      <c r="D13" s="31">
        <v>79994211.060000002</v>
      </c>
      <c r="E13" s="32">
        <v>18905785.859999999</v>
      </c>
      <c r="F13" s="32">
        <v>24378825.5</v>
      </c>
      <c r="G13" s="32">
        <v>21401748.710000001</v>
      </c>
      <c r="H13" s="32">
        <v>19518472.600000001</v>
      </c>
      <c r="I13" s="32">
        <v>19022460.170000002</v>
      </c>
      <c r="J13" s="32">
        <v>21584924.260000002</v>
      </c>
      <c r="K13" s="32">
        <v>26028692.870000001</v>
      </c>
      <c r="L13" s="32">
        <v>26068607.350000001</v>
      </c>
      <c r="M13" s="32">
        <v>28684257.949999999</v>
      </c>
      <c r="N13" s="32">
        <v>31760819.550000001</v>
      </c>
      <c r="O13" s="30"/>
      <c r="P13" s="30"/>
      <c r="Q13" s="33">
        <f>+E13+F13+G13+H13+I13+J13+K13+L13+M13+N13</f>
        <v>237354594.81999999</v>
      </c>
    </row>
    <row r="14" spans="2:18" x14ac:dyDescent="0.25">
      <c r="B14" s="6" t="s">
        <v>20</v>
      </c>
      <c r="C14" s="7">
        <v>48771441</v>
      </c>
      <c r="D14" s="31">
        <v>-583716.26</v>
      </c>
      <c r="E14" s="32">
        <v>1007000</v>
      </c>
      <c r="F14" s="32">
        <v>1007500</v>
      </c>
      <c r="G14" s="32">
        <v>1037000</v>
      </c>
      <c r="H14" s="32">
        <v>1065000</v>
      </c>
      <c r="I14" s="32">
        <v>1055000</v>
      </c>
      <c r="J14" s="32">
        <v>1064000</v>
      </c>
      <c r="K14" s="32">
        <v>13812981.07</v>
      </c>
      <c r="L14" s="32">
        <v>1469666.67</v>
      </c>
      <c r="M14" s="32">
        <v>1441200</v>
      </c>
      <c r="N14" s="32">
        <v>1430000</v>
      </c>
      <c r="O14" s="30"/>
      <c r="P14" s="30"/>
      <c r="Q14" s="33">
        <f t="shared" ref="Q14:Q39" si="4">+E14+F14+G14+H14+I14+J14+K14+L14+M14+N14</f>
        <v>24389347.740000002</v>
      </c>
    </row>
    <row r="15" spans="2:18" x14ac:dyDescent="0.25">
      <c r="B15" s="6" t="s">
        <v>21</v>
      </c>
      <c r="C15" s="7"/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2">
        <v>0</v>
      </c>
      <c r="O15" s="30"/>
      <c r="P15" s="30"/>
      <c r="Q15" s="33">
        <f t="shared" si="4"/>
        <v>0</v>
      </c>
      <c r="R15" s="8"/>
    </row>
    <row r="16" spans="2:18" x14ac:dyDescent="0.25">
      <c r="B16" s="6" t="s">
        <v>22</v>
      </c>
      <c r="C16" s="7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>
        <v>0</v>
      </c>
      <c r="O16" s="30"/>
      <c r="P16" s="30"/>
      <c r="Q16" s="33">
        <f t="shared" si="4"/>
        <v>0</v>
      </c>
    </row>
    <row r="17" spans="2:17" x14ac:dyDescent="0.25">
      <c r="B17" s="6" t="s">
        <v>23</v>
      </c>
      <c r="C17" s="7">
        <v>35857587</v>
      </c>
      <c r="D17" s="31">
        <v>7285331.4400000004</v>
      </c>
      <c r="E17" s="32">
        <v>2854006.96</v>
      </c>
      <c r="F17" s="32">
        <v>2844067.13</v>
      </c>
      <c r="G17" s="32">
        <v>3007044.59</v>
      </c>
      <c r="H17" s="32">
        <v>2978847.99</v>
      </c>
      <c r="I17" s="32">
        <v>2869748.29</v>
      </c>
      <c r="J17" s="32">
        <v>2980557.11</v>
      </c>
      <c r="K17" s="32">
        <v>3915141.57</v>
      </c>
      <c r="L17" s="32">
        <v>3931104.57</v>
      </c>
      <c r="M17" s="32">
        <v>3820209.68</v>
      </c>
      <c r="N17" s="32">
        <v>4369885.6399999997</v>
      </c>
      <c r="O17" s="30"/>
      <c r="P17" s="30"/>
      <c r="Q17" s="33">
        <f t="shared" si="4"/>
        <v>33570613.530000001</v>
      </c>
    </row>
    <row r="18" spans="2:17" x14ac:dyDescent="0.25">
      <c r="B18" s="4" t="s">
        <v>24</v>
      </c>
      <c r="C18" s="5">
        <f>SUM(C19:C27)</f>
        <v>153720000</v>
      </c>
      <c r="D18" s="5">
        <f>SUM(D19:D27)</f>
        <v>-14650582.76</v>
      </c>
      <c r="E18" s="29">
        <f t="shared" ref="E18:N18" si="5">SUM(E19:E27)</f>
        <v>3368623.2400000007</v>
      </c>
      <c r="F18" s="29">
        <f t="shared" si="5"/>
        <v>5552467.1600000001</v>
      </c>
      <c r="G18" s="29">
        <f t="shared" si="5"/>
        <v>8165745.459999999</v>
      </c>
      <c r="H18" s="29">
        <f t="shared" si="5"/>
        <v>7458113.0800000001</v>
      </c>
      <c r="I18" s="29">
        <f t="shared" si="5"/>
        <v>5595479.6899999995</v>
      </c>
      <c r="J18" s="29">
        <f t="shared" si="5"/>
        <v>14237571.59</v>
      </c>
      <c r="K18" s="29">
        <f t="shared" si="5"/>
        <v>5078682.6999999993</v>
      </c>
      <c r="L18" s="29">
        <f t="shared" si="5"/>
        <v>6934843.3600000003</v>
      </c>
      <c r="M18" s="29">
        <f t="shared" si="5"/>
        <v>11472512.199999999</v>
      </c>
      <c r="N18" s="29">
        <f t="shared" si="5"/>
        <v>8293424.2400000002</v>
      </c>
      <c r="O18" s="30"/>
      <c r="P18" s="30"/>
      <c r="Q18" s="29">
        <f>+Q19+Q20+Q21+Q22+Q23+Q24+Q25+Q26+Q27</f>
        <v>76157462.719999999</v>
      </c>
    </row>
    <row r="19" spans="2:17" x14ac:dyDescent="0.25">
      <c r="B19" s="6" t="s">
        <v>25</v>
      </c>
      <c r="C19" s="7">
        <v>27935000</v>
      </c>
      <c r="D19" s="31">
        <v>2260695.44</v>
      </c>
      <c r="E19" s="32">
        <v>1905706.01</v>
      </c>
      <c r="F19" s="32">
        <v>1473289.48</v>
      </c>
      <c r="G19" s="32">
        <v>3424858.29</v>
      </c>
      <c r="H19" s="32">
        <v>3049643.57</v>
      </c>
      <c r="I19" s="32">
        <v>3095423.81</v>
      </c>
      <c r="J19" s="32">
        <v>4185443.83</v>
      </c>
      <c r="K19" s="32">
        <v>2101317.0299999998</v>
      </c>
      <c r="L19" s="32">
        <v>3139877.38</v>
      </c>
      <c r="M19" s="32">
        <v>2094986.31</v>
      </c>
      <c r="N19" s="32">
        <v>1963427.64</v>
      </c>
      <c r="O19" s="30"/>
      <c r="P19" s="30"/>
      <c r="Q19" s="33">
        <f t="shared" si="4"/>
        <v>26433973.350000001</v>
      </c>
    </row>
    <row r="20" spans="2:17" x14ac:dyDescent="0.25">
      <c r="B20" s="6" t="s">
        <v>26</v>
      </c>
      <c r="C20" s="7">
        <v>5100000</v>
      </c>
      <c r="D20" s="31">
        <v>-600000</v>
      </c>
      <c r="E20" s="32">
        <v>0</v>
      </c>
      <c r="F20" s="32">
        <v>3100</v>
      </c>
      <c r="G20" s="32">
        <v>0</v>
      </c>
      <c r="H20" s="32"/>
      <c r="I20" s="32">
        <v>344735.59</v>
      </c>
      <c r="J20" s="32">
        <v>0</v>
      </c>
      <c r="K20" s="32">
        <v>139249.44</v>
      </c>
      <c r="L20" s="32">
        <v>232660.6</v>
      </c>
      <c r="M20" s="32">
        <v>248708.01</v>
      </c>
      <c r="N20" s="32">
        <v>103776.96000000001</v>
      </c>
      <c r="O20" s="30"/>
      <c r="P20" s="30"/>
      <c r="Q20" s="33">
        <f t="shared" si="4"/>
        <v>1072230.6000000001</v>
      </c>
    </row>
    <row r="21" spans="2:17" x14ac:dyDescent="0.25">
      <c r="B21" s="6" t="s">
        <v>27</v>
      </c>
      <c r="C21" s="7">
        <v>23000000</v>
      </c>
      <c r="D21" s="31">
        <v>-6000000</v>
      </c>
      <c r="E21" s="32">
        <v>0</v>
      </c>
      <c r="F21" s="32">
        <v>736600</v>
      </c>
      <c r="G21" s="32">
        <v>155300</v>
      </c>
      <c r="H21" s="32">
        <v>1365050</v>
      </c>
      <c r="I21" s="32">
        <v>469800</v>
      </c>
      <c r="J21" s="32">
        <v>891350</v>
      </c>
      <c r="K21" s="32">
        <v>0</v>
      </c>
      <c r="L21" s="32">
        <v>55700</v>
      </c>
      <c r="M21" s="32">
        <v>2224070.17</v>
      </c>
      <c r="N21" s="32">
        <v>545764.5</v>
      </c>
      <c r="O21" s="30"/>
      <c r="P21" s="30"/>
      <c r="Q21" s="33">
        <f t="shared" si="4"/>
        <v>6443634.6699999999</v>
      </c>
    </row>
    <row r="22" spans="2:17" x14ac:dyDescent="0.25">
      <c r="B22" s="6" t="s">
        <v>28</v>
      </c>
      <c r="C22" s="7">
        <v>3800000</v>
      </c>
      <c r="D22" s="31">
        <v>-2004549</v>
      </c>
      <c r="E22" s="32">
        <v>0</v>
      </c>
      <c r="F22" s="32">
        <v>0</v>
      </c>
      <c r="G22" s="32">
        <v>0</v>
      </c>
      <c r="H22" s="32"/>
      <c r="I22" s="32">
        <v>7464</v>
      </c>
      <c r="J22" s="32">
        <v>0</v>
      </c>
      <c r="K22" s="32">
        <v>0</v>
      </c>
      <c r="L22" s="32">
        <v>0</v>
      </c>
      <c r="M22" s="32">
        <v>287855</v>
      </c>
      <c r="N22" s="32">
        <v>2150</v>
      </c>
      <c r="O22" s="30"/>
      <c r="P22" s="30"/>
      <c r="Q22" s="33">
        <f t="shared" si="4"/>
        <v>297469</v>
      </c>
    </row>
    <row r="23" spans="2:17" x14ac:dyDescent="0.25">
      <c r="B23" s="6" t="s">
        <v>29</v>
      </c>
      <c r="C23" s="7">
        <v>10530000</v>
      </c>
      <c r="D23" s="31">
        <v>700000</v>
      </c>
      <c r="E23" s="32">
        <v>543581.42000000004</v>
      </c>
      <c r="F23" s="32">
        <v>531311.77</v>
      </c>
      <c r="G23" s="32">
        <v>556076.13</v>
      </c>
      <c r="H23" s="32">
        <v>503592.08</v>
      </c>
      <c r="I23" s="32">
        <v>528295.15</v>
      </c>
      <c r="J23" s="32">
        <v>763602.75</v>
      </c>
      <c r="K23" s="32">
        <v>561695.15</v>
      </c>
      <c r="L23" s="32">
        <v>1162040.33</v>
      </c>
      <c r="M23" s="32">
        <v>579477.87</v>
      </c>
      <c r="N23" s="32">
        <v>628649.31000000006</v>
      </c>
      <c r="O23" s="30"/>
      <c r="P23" s="30"/>
      <c r="Q23" s="33">
        <f t="shared" si="4"/>
        <v>6358321.959999999</v>
      </c>
    </row>
    <row r="24" spans="2:17" x14ac:dyDescent="0.25">
      <c r="B24" s="6" t="s">
        <v>30</v>
      </c>
      <c r="C24" s="7">
        <v>10200000</v>
      </c>
      <c r="D24" s="31">
        <v>1500000</v>
      </c>
      <c r="E24" s="32">
        <v>705583.26</v>
      </c>
      <c r="F24" s="32">
        <v>482951.1</v>
      </c>
      <c r="G24" s="32">
        <v>745677.35</v>
      </c>
      <c r="H24" s="32">
        <v>1131402.8</v>
      </c>
      <c r="I24" s="32">
        <v>573102.38</v>
      </c>
      <c r="J24" s="32">
        <v>799282.67</v>
      </c>
      <c r="K24" s="32">
        <v>123980</v>
      </c>
      <c r="L24" s="32">
        <v>1144111.76</v>
      </c>
      <c r="M24" s="32">
        <v>2266067.92</v>
      </c>
      <c r="N24" s="32">
        <v>685717.09</v>
      </c>
      <c r="O24" s="30"/>
      <c r="P24" s="30"/>
      <c r="Q24" s="33">
        <f t="shared" si="4"/>
        <v>8657876.3300000001</v>
      </c>
    </row>
    <row r="25" spans="2:17" x14ac:dyDescent="0.25">
      <c r="B25" s="6" t="s">
        <v>31</v>
      </c>
      <c r="C25" s="7">
        <v>30100000</v>
      </c>
      <c r="D25" s="31">
        <v>-7330500</v>
      </c>
      <c r="E25" s="32">
        <v>0</v>
      </c>
      <c r="F25" s="32">
        <v>604548.65</v>
      </c>
      <c r="G25" s="32">
        <v>494954.5</v>
      </c>
      <c r="H25" s="32">
        <v>60346.46</v>
      </c>
      <c r="I25" s="32">
        <v>131688.03</v>
      </c>
      <c r="J25" s="32">
        <v>1913398.4</v>
      </c>
      <c r="K25" s="32">
        <v>74811.92</v>
      </c>
      <c r="L25" s="32">
        <v>327735</v>
      </c>
      <c r="M25" s="32">
        <v>735687.51</v>
      </c>
      <c r="N25" s="32">
        <v>3330000</v>
      </c>
      <c r="O25" s="30"/>
      <c r="P25" s="30"/>
      <c r="Q25" s="33">
        <f t="shared" si="4"/>
        <v>7673170.4699999997</v>
      </c>
    </row>
    <row r="26" spans="2:17" x14ac:dyDescent="0.25">
      <c r="B26" s="6" t="s">
        <v>32</v>
      </c>
      <c r="C26" s="7">
        <v>18930000</v>
      </c>
      <c r="D26" s="31">
        <v>-4886020</v>
      </c>
      <c r="E26" s="32">
        <v>141025.89000000001</v>
      </c>
      <c r="F26" s="32">
        <v>140870.35999999999</v>
      </c>
      <c r="G26" s="32">
        <v>295161.59000000003</v>
      </c>
      <c r="H26" s="32">
        <v>1348078.17</v>
      </c>
      <c r="I26" s="32">
        <v>444970.73</v>
      </c>
      <c r="J26" s="32">
        <v>324597.64</v>
      </c>
      <c r="K26" s="32">
        <v>2077629.16</v>
      </c>
      <c r="L26" s="32">
        <v>872718.29</v>
      </c>
      <c r="M26" s="32">
        <v>2030812.71</v>
      </c>
      <c r="N26" s="32">
        <v>1033938.74</v>
      </c>
      <c r="O26" s="30"/>
      <c r="P26" s="30"/>
      <c r="Q26" s="33">
        <f t="shared" si="4"/>
        <v>8709803.2799999993</v>
      </c>
    </row>
    <row r="27" spans="2:17" x14ac:dyDescent="0.25">
      <c r="B27" s="6" t="s">
        <v>33</v>
      </c>
      <c r="C27" s="7">
        <v>24125000</v>
      </c>
      <c r="D27" s="31">
        <v>1709790.8</v>
      </c>
      <c r="E27" s="32">
        <v>72726.66</v>
      </c>
      <c r="F27" s="32">
        <v>1579795.8</v>
      </c>
      <c r="G27" s="32">
        <v>2493717.6</v>
      </c>
      <c r="H27" s="32">
        <v>0</v>
      </c>
      <c r="I27" s="32">
        <v>0</v>
      </c>
      <c r="J27" s="32">
        <v>5359896.3</v>
      </c>
      <c r="K27" s="32">
        <v>0</v>
      </c>
      <c r="L27" s="32">
        <v>0</v>
      </c>
      <c r="M27" s="32">
        <v>1004846.7</v>
      </c>
      <c r="N27" s="32">
        <v>0</v>
      </c>
      <c r="O27" s="30"/>
      <c r="P27" s="30"/>
      <c r="Q27" s="33">
        <f t="shared" si="4"/>
        <v>10510983.059999999</v>
      </c>
    </row>
    <row r="28" spans="2:17" x14ac:dyDescent="0.25">
      <c r="B28" s="4" t="s">
        <v>34</v>
      </c>
      <c r="C28" s="5">
        <f>SUM(C29:C37)</f>
        <v>328642959</v>
      </c>
      <c r="D28" s="5">
        <f>SUM(D29:D37)</f>
        <v>-114153711.98</v>
      </c>
      <c r="E28" s="29">
        <f t="shared" ref="E28:N28" si="6">SUM(E29:E37)</f>
        <v>0</v>
      </c>
      <c r="F28" s="29">
        <f t="shared" si="6"/>
        <v>29523094.02</v>
      </c>
      <c r="G28" s="29">
        <f t="shared" si="6"/>
        <v>17138966.34</v>
      </c>
      <c r="H28" s="29">
        <f t="shared" si="6"/>
        <v>66575221.850000001</v>
      </c>
      <c r="I28" s="29">
        <f t="shared" si="6"/>
        <v>5210569.3900000006</v>
      </c>
      <c r="J28" s="29">
        <f t="shared" si="6"/>
        <v>1690669.0699999998</v>
      </c>
      <c r="K28" s="29">
        <f t="shared" si="6"/>
        <v>351108.18</v>
      </c>
      <c r="L28" s="29">
        <f t="shared" si="6"/>
        <v>225460.41</v>
      </c>
      <c r="M28" s="29">
        <f t="shared" si="6"/>
        <v>5139207.38</v>
      </c>
      <c r="N28" s="29">
        <f t="shared" si="6"/>
        <v>344056.96</v>
      </c>
      <c r="O28" s="30"/>
      <c r="P28" s="30"/>
      <c r="Q28" s="34">
        <f>+Q29+Q30+Q31+Q32+Q33+Q34+Q35+Q36+Q37</f>
        <v>126198353.59999999</v>
      </c>
    </row>
    <row r="29" spans="2:17" x14ac:dyDescent="0.25">
      <c r="B29" s="6" t="s">
        <v>35</v>
      </c>
      <c r="C29" s="7">
        <v>3775000</v>
      </c>
      <c r="D29" s="31">
        <v>2725000</v>
      </c>
      <c r="E29" s="32">
        <v>0</v>
      </c>
      <c r="F29" s="32">
        <v>23950</v>
      </c>
      <c r="G29" s="32">
        <v>0</v>
      </c>
      <c r="H29" s="32"/>
      <c r="I29" s="32">
        <v>301399.14</v>
      </c>
      <c r="J29" s="32">
        <v>0</v>
      </c>
      <c r="K29" s="32">
        <v>157920.4</v>
      </c>
      <c r="L29" s="32">
        <v>0</v>
      </c>
      <c r="M29" s="32">
        <v>368710.8</v>
      </c>
      <c r="N29" s="32">
        <v>244338.19</v>
      </c>
      <c r="O29" s="30"/>
      <c r="P29" s="30"/>
      <c r="Q29" s="33">
        <f t="shared" si="4"/>
        <v>1096318.53</v>
      </c>
    </row>
    <row r="30" spans="2:17" x14ac:dyDescent="0.25">
      <c r="B30" s="6" t="s">
        <v>36</v>
      </c>
      <c r="C30" s="7">
        <v>7300000</v>
      </c>
      <c r="D30" s="31">
        <v>-6698000</v>
      </c>
      <c r="E30" s="32">
        <v>0</v>
      </c>
      <c r="F30" s="32">
        <v>0</v>
      </c>
      <c r="G30" s="32">
        <v>15199.91</v>
      </c>
      <c r="H30" s="32"/>
      <c r="I30" s="32"/>
      <c r="J30" s="32">
        <v>0</v>
      </c>
      <c r="K30" s="32">
        <v>0</v>
      </c>
      <c r="L30" s="32">
        <v>0</v>
      </c>
      <c r="M30" s="32">
        <v>78150</v>
      </c>
      <c r="N30" s="32">
        <v>0</v>
      </c>
      <c r="O30" s="30"/>
      <c r="P30" s="30"/>
      <c r="Q30" s="33">
        <f t="shared" si="4"/>
        <v>93349.91</v>
      </c>
    </row>
    <row r="31" spans="2:17" x14ac:dyDescent="0.25">
      <c r="B31" s="6" t="s">
        <v>37</v>
      </c>
      <c r="C31" s="7">
        <v>191500000</v>
      </c>
      <c r="D31" s="31">
        <v>-31763990.98</v>
      </c>
      <c r="E31" s="32">
        <v>0</v>
      </c>
      <c r="F31" s="32">
        <v>29352067.309999999</v>
      </c>
      <c r="G31" s="32">
        <v>14583333</v>
      </c>
      <c r="H31" s="32">
        <v>65112295.060000002</v>
      </c>
      <c r="I31" s="32">
        <v>4791.45</v>
      </c>
      <c r="J31" s="32">
        <v>0</v>
      </c>
      <c r="K31" s="32">
        <v>0</v>
      </c>
      <c r="L31" s="32">
        <v>0</v>
      </c>
      <c r="M31" s="32">
        <v>52132.19</v>
      </c>
      <c r="N31" s="32">
        <v>39834.32</v>
      </c>
      <c r="O31" s="30"/>
      <c r="P31" s="30"/>
      <c r="Q31" s="33">
        <f t="shared" si="4"/>
        <v>109144453.33</v>
      </c>
    </row>
    <row r="32" spans="2:17" x14ac:dyDescent="0.25">
      <c r="B32" s="6" t="s">
        <v>38</v>
      </c>
      <c r="C32" s="7">
        <v>3500000</v>
      </c>
      <c r="D32" s="31">
        <v>-1885000</v>
      </c>
      <c r="E32" s="32">
        <v>0</v>
      </c>
      <c r="F32" s="32">
        <v>0</v>
      </c>
      <c r="G32" s="32">
        <v>1014543</v>
      </c>
      <c r="H32" s="32"/>
      <c r="I32" s="32">
        <v>796.57</v>
      </c>
      <c r="J32" s="32">
        <v>0</v>
      </c>
      <c r="K32" s="32">
        <v>0</v>
      </c>
      <c r="L32" s="32">
        <v>0</v>
      </c>
      <c r="M32" s="32">
        <v>1000</v>
      </c>
      <c r="N32" s="32">
        <v>1991</v>
      </c>
      <c r="O32" s="30"/>
      <c r="P32" s="30"/>
      <c r="Q32" s="33">
        <f t="shared" si="4"/>
        <v>1018330.57</v>
      </c>
    </row>
    <row r="33" spans="2:17" x14ac:dyDescent="0.25">
      <c r="B33" s="6" t="s">
        <v>39</v>
      </c>
      <c r="C33" s="7">
        <v>3080000</v>
      </c>
      <c r="D33" s="31">
        <v>-1490000</v>
      </c>
      <c r="E33" s="32">
        <v>0</v>
      </c>
      <c r="F33" s="32">
        <v>0</v>
      </c>
      <c r="G33" s="32">
        <v>2879.97</v>
      </c>
      <c r="H33" s="32">
        <v>11625.63</v>
      </c>
      <c r="I33" s="32">
        <v>3536.87</v>
      </c>
      <c r="J33" s="32">
        <v>267820.02</v>
      </c>
      <c r="K33" s="32">
        <v>0</v>
      </c>
      <c r="L33" s="32">
        <v>0</v>
      </c>
      <c r="M33" s="32">
        <v>9740.44</v>
      </c>
      <c r="N33" s="32">
        <v>877.45</v>
      </c>
      <c r="O33" s="30"/>
      <c r="P33" s="30"/>
      <c r="Q33" s="33">
        <f t="shared" si="4"/>
        <v>296480.38</v>
      </c>
    </row>
    <row r="34" spans="2:17" x14ac:dyDescent="0.25">
      <c r="B34" s="6" t="s">
        <v>40</v>
      </c>
      <c r="C34" s="7">
        <v>2460000</v>
      </c>
      <c r="D34" s="31">
        <v>-1496000</v>
      </c>
      <c r="E34" s="32">
        <v>0</v>
      </c>
      <c r="F34" s="32">
        <v>0</v>
      </c>
      <c r="G34" s="32">
        <v>18169.79</v>
      </c>
      <c r="H34" s="32">
        <v>137751.79999999999</v>
      </c>
      <c r="I34" s="32">
        <v>6490.5</v>
      </c>
      <c r="J34" s="32">
        <v>0</v>
      </c>
      <c r="K34" s="32">
        <v>0</v>
      </c>
      <c r="L34" s="32">
        <v>0</v>
      </c>
      <c r="M34" s="32">
        <v>31242.560000000001</v>
      </c>
      <c r="N34" s="32">
        <v>1162.8499999999999</v>
      </c>
      <c r="O34" s="30"/>
      <c r="P34" s="30"/>
      <c r="Q34" s="33">
        <f t="shared" si="4"/>
        <v>194817.5</v>
      </c>
    </row>
    <row r="35" spans="2:17" x14ac:dyDescent="0.25">
      <c r="B35" s="6" t="s">
        <v>41</v>
      </c>
      <c r="C35" s="7">
        <v>18393898</v>
      </c>
      <c r="D35" s="31">
        <v>-5324833</v>
      </c>
      <c r="E35" s="32">
        <v>0</v>
      </c>
      <c r="F35" s="32">
        <v>0</v>
      </c>
      <c r="G35" s="32">
        <v>41454.97</v>
      </c>
      <c r="H35" s="32">
        <v>409516.83</v>
      </c>
      <c r="I35" s="32">
        <v>3609701.95</v>
      </c>
      <c r="J35" s="32">
        <v>35160.1</v>
      </c>
      <c r="K35" s="32">
        <v>0</v>
      </c>
      <c r="L35" s="32">
        <v>0</v>
      </c>
      <c r="M35" s="32">
        <v>3720836.27</v>
      </c>
      <c r="N35" s="32">
        <v>0</v>
      </c>
      <c r="O35" s="30"/>
      <c r="P35" s="30"/>
      <c r="Q35" s="33">
        <f t="shared" si="4"/>
        <v>7816670.1200000001</v>
      </c>
    </row>
    <row r="36" spans="2:17" x14ac:dyDescent="0.25">
      <c r="B36" s="6" t="s">
        <v>42</v>
      </c>
      <c r="C36" s="7"/>
      <c r="D36" s="31"/>
      <c r="E36" s="32"/>
      <c r="F36" s="32"/>
      <c r="G36" s="32"/>
      <c r="H36" s="32"/>
      <c r="I36" s="32"/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0"/>
      <c r="P36" s="30"/>
      <c r="Q36" s="33">
        <f t="shared" si="4"/>
        <v>0</v>
      </c>
    </row>
    <row r="37" spans="2:17" x14ac:dyDescent="0.25">
      <c r="B37" s="6" t="s">
        <v>43</v>
      </c>
      <c r="C37" s="7">
        <v>98634061</v>
      </c>
      <c r="D37" s="31">
        <v>-68220888</v>
      </c>
      <c r="E37" s="32">
        <v>0</v>
      </c>
      <c r="F37" s="32">
        <v>147076.71</v>
      </c>
      <c r="G37" s="32">
        <v>1463385.7</v>
      </c>
      <c r="H37" s="32">
        <v>904032.53</v>
      </c>
      <c r="I37" s="32">
        <v>1283852.9099999999</v>
      </c>
      <c r="J37" s="32">
        <v>1387688.95</v>
      </c>
      <c r="K37" s="32">
        <v>193187.78</v>
      </c>
      <c r="L37" s="32">
        <v>225460.41</v>
      </c>
      <c r="M37" s="32">
        <v>877395.12</v>
      </c>
      <c r="N37" s="32">
        <v>55853.15</v>
      </c>
      <c r="O37" s="30"/>
      <c r="P37" s="30"/>
      <c r="Q37" s="33">
        <f t="shared" si="4"/>
        <v>6537933.2600000007</v>
      </c>
    </row>
    <row r="38" spans="2:17" x14ac:dyDescent="0.25">
      <c r="B38" s="4" t="s">
        <v>44</v>
      </c>
      <c r="C38" s="5">
        <f>SUM(C39:C44)</f>
        <v>3750000</v>
      </c>
      <c r="D38" s="5">
        <f>SUM(D39:D44)</f>
        <v>-2203801.5</v>
      </c>
      <c r="E38" s="29">
        <f t="shared" ref="E38:M38" si="7">SUM(E39:E44)</f>
        <v>0</v>
      </c>
      <c r="F38" s="29">
        <f t="shared" si="7"/>
        <v>0</v>
      </c>
      <c r="G38" s="29">
        <f t="shared" si="7"/>
        <v>11568.26</v>
      </c>
      <c r="H38" s="29">
        <f t="shared" si="7"/>
        <v>56037.73</v>
      </c>
      <c r="I38" s="29">
        <f t="shared" si="7"/>
        <v>104587.52</v>
      </c>
      <c r="J38" s="29">
        <f t="shared" si="7"/>
        <v>10000</v>
      </c>
      <c r="K38" s="29">
        <f t="shared" si="7"/>
        <v>10000</v>
      </c>
      <c r="L38" s="29">
        <f t="shared" si="7"/>
        <v>-10000</v>
      </c>
      <c r="M38" s="29">
        <f t="shared" si="7"/>
        <v>0</v>
      </c>
      <c r="N38" s="32">
        <v>0</v>
      </c>
      <c r="O38" s="30"/>
      <c r="P38" s="30"/>
      <c r="Q38" s="34">
        <f>+Q39+Q40+Q41+Q42+Q43+Q44</f>
        <v>182193.51</v>
      </c>
    </row>
    <row r="39" spans="2:17" x14ac:dyDescent="0.25">
      <c r="B39" s="6" t="s">
        <v>45</v>
      </c>
      <c r="C39" s="7">
        <v>3750000</v>
      </c>
      <c r="D39" s="31">
        <v>-2203801.5</v>
      </c>
      <c r="E39" s="32">
        <v>0</v>
      </c>
      <c r="F39" s="32">
        <v>0</v>
      </c>
      <c r="G39" s="32">
        <v>11568.26</v>
      </c>
      <c r="H39" s="32">
        <v>56037.73</v>
      </c>
      <c r="I39" s="32">
        <v>104587.52</v>
      </c>
      <c r="J39" s="32">
        <v>10000</v>
      </c>
      <c r="K39" s="32">
        <v>10000</v>
      </c>
      <c r="L39" s="32">
        <v>-10000</v>
      </c>
      <c r="M39" s="32">
        <v>0</v>
      </c>
      <c r="N39" s="32">
        <v>0</v>
      </c>
      <c r="O39" s="30"/>
      <c r="P39" s="30"/>
      <c r="Q39" s="33">
        <f t="shared" si="4"/>
        <v>182193.51</v>
      </c>
    </row>
    <row r="40" spans="2:17" x14ac:dyDescent="0.25">
      <c r="B40" s="6" t="s">
        <v>46</v>
      </c>
      <c r="C40" s="7"/>
      <c r="D40" s="31"/>
      <c r="E40" s="32">
        <v>0</v>
      </c>
      <c r="F40" s="32">
        <v>0</v>
      </c>
      <c r="G40" s="32">
        <v>0</v>
      </c>
      <c r="H40" s="32"/>
      <c r="I40" s="32"/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0"/>
      <c r="P40" s="30"/>
      <c r="Q40" s="30"/>
    </row>
    <row r="41" spans="2:17" x14ac:dyDescent="0.25">
      <c r="B41" s="6" t="s">
        <v>47</v>
      </c>
      <c r="C41" s="7"/>
      <c r="D41" s="31"/>
      <c r="E41" s="32"/>
      <c r="F41" s="32"/>
      <c r="G41" s="32"/>
      <c r="H41" s="32"/>
      <c r="I41" s="32"/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0"/>
      <c r="P41" s="30"/>
      <c r="Q41" s="30"/>
    </row>
    <row r="42" spans="2:17" x14ac:dyDescent="0.25">
      <c r="B42" s="6" t="s">
        <v>48</v>
      </c>
      <c r="C42" s="7"/>
      <c r="D42" s="31"/>
      <c r="E42" s="32"/>
      <c r="F42" s="32"/>
      <c r="G42" s="32"/>
      <c r="H42" s="32"/>
      <c r="I42" s="32"/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0"/>
      <c r="P42" s="30"/>
      <c r="Q42" s="30"/>
    </row>
    <row r="43" spans="2:17" x14ac:dyDescent="0.25">
      <c r="B43" s="6" t="s">
        <v>49</v>
      </c>
      <c r="C43" s="7"/>
      <c r="D43" s="31"/>
      <c r="E43" s="32"/>
      <c r="F43" s="32"/>
      <c r="G43" s="32"/>
      <c r="H43" s="32"/>
      <c r="I43" s="32"/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0"/>
      <c r="P43" s="30"/>
      <c r="Q43" s="30"/>
    </row>
    <row r="44" spans="2:17" x14ac:dyDescent="0.25">
      <c r="B44" s="6" t="s">
        <v>50</v>
      </c>
      <c r="C44" s="7"/>
      <c r="D44" s="31"/>
      <c r="E44" s="32"/>
      <c r="F44" s="32"/>
      <c r="G44" s="32"/>
      <c r="H44" s="32"/>
      <c r="I44" s="32"/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0"/>
      <c r="P44" s="30"/>
      <c r="Q44" s="30"/>
    </row>
    <row r="45" spans="2:17" x14ac:dyDescent="0.25">
      <c r="B45" s="6" t="s">
        <v>51</v>
      </c>
      <c r="C45" s="7"/>
      <c r="D45" s="31"/>
      <c r="E45" s="32"/>
      <c r="F45" s="32"/>
      <c r="G45" s="32"/>
      <c r="H45" s="32"/>
      <c r="I45" s="32"/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0"/>
      <c r="P45" s="30"/>
      <c r="Q45" s="30"/>
    </row>
    <row r="46" spans="2:17" x14ac:dyDescent="0.25">
      <c r="B46" s="6" t="s">
        <v>52</v>
      </c>
      <c r="C46" s="5">
        <f>SUM(C47:C53)</f>
        <v>0</v>
      </c>
      <c r="D46" s="31"/>
      <c r="E46" s="29">
        <f>SUM(E47:E53)</f>
        <v>0</v>
      </c>
      <c r="F46" s="29">
        <f>SUM(F47:F53)</f>
        <v>0</v>
      </c>
      <c r="G46" s="29">
        <f>SUM(G47:G53)</f>
        <v>0</v>
      </c>
      <c r="H46" s="29"/>
      <c r="I46" s="29"/>
      <c r="J46" s="29">
        <v>0</v>
      </c>
      <c r="K46" s="29">
        <v>0</v>
      </c>
      <c r="L46" s="29">
        <v>0</v>
      </c>
      <c r="M46" s="29">
        <v>0</v>
      </c>
      <c r="N46" s="32">
        <v>0</v>
      </c>
      <c r="O46" s="30"/>
      <c r="P46" s="30"/>
      <c r="Q46" s="30"/>
    </row>
    <row r="47" spans="2:17" x14ac:dyDescent="0.25">
      <c r="B47" s="4" t="s">
        <v>53</v>
      </c>
      <c r="C47" s="7"/>
      <c r="D47" s="35"/>
      <c r="E47" s="32"/>
      <c r="F47" s="32"/>
      <c r="G47" s="32"/>
      <c r="H47" s="32"/>
      <c r="I47" s="32"/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0"/>
      <c r="P47" s="30"/>
      <c r="Q47" s="30"/>
    </row>
    <row r="48" spans="2:17" x14ac:dyDescent="0.25">
      <c r="B48" s="6" t="s">
        <v>54</v>
      </c>
      <c r="C48" s="7"/>
      <c r="D48" s="31"/>
      <c r="E48" s="32"/>
      <c r="F48" s="32"/>
      <c r="G48" s="32"/>
      <c r="H48" s="32"/>
      <c r="I48" s="32"/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0"/>
      <c r="P48" s="30"/>
      <c r="Q48" s="30"/>
    </row>
    <row r="49" spans="2:17" x14ac:dyDescent="0.25">
      <c r="B49" s="6" t="s">
        <v>55</v>
      </c>
      <c r="C49" s="7"/>
      <c r="D49" s="31"/>
      <c r="E49" s="32"/>
      <c r="F49" s="32"/>
      <c r="G49" s="32"/>
      <c r="H49" s="32"/>
      <c r="I49" s="32"/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0"/>
      <c r="P49" s="30"/>
      <c r="Q49" s="30"/>
    </row>
    <row r="50" spans="2:17" x14ac:dyDescent="0.25">
      <c r="B50" s="6" t="s">
        <v>56</v>
      </c>
      <c r="C50" s="7"/>
      <c r="D50" s="31"/>
      <c r="E50" s="32"/>
      <c r="F50" s="32"/>
      <c r="G50" s="32"/>
      <c r="H50" s="32"/>
      <c r="I50" s="32"/>
      <c r="J50" s="32"/>
      <c r="K50" s="32"/>
      <c r="L50" s="32"/>
      <c r="M50" s="32"/>
      <c r="N50" s="32">
        <v>0</v>
      </c>
      <c r="O50" s="30"/>
      <c r="P50" s="30"/>
      <c r="Q50" s="30"/>
    </row>
    <row r="51" spans="2:17" x14ac:dyDescent="0.25">
      <c r="B51" s="6" t="s">
        <v>57</v>
      </c>
      <c r="C51" s="7"/>
      <c r="D51" s="31"/>
      <c r="E51" s="32"/>
      <c r="F51" s="32"/>
      <c r="G51" s="32"/>
      <c r="H51" s="32"/>
      <c r="I51" s="32"/>
      <c r="J51" s="32"/>
      <c r="K51" s="32"/>
      <c r="L51" s="32"/>
      <c r="M51" s="32"/>
      <c r="N51" s="32">
        <v>0</v>
      </c>
      <c r="O51" s="30"/>
      <c r="P51" s="30"/>
      <c r="Q51" s="30"/>
    </row>
    <row r="52" spans="2:17" x14ac:dyDescent="0.25">
      <c r="B52" s="6" t="s">
        <v>58</v>
      </c>
      <c r="C52" s="7"/>
      <c r="D52" s="31"/>
      <c r="E52" s="32"/>
      <c r="F52" s="32"/>
      <c r="G52" s="32"/>
      <c r="H52" s="32"/>
      <c r="I52" s="32"/>
      <c r="J52" s="32"/>
      <c r="K52" s="32"/>
      <c r="L52" s="32"/>
      <c r="M52" s="32"/>
      <c r="N52" s="32">
        <v>0</v>
      </c>
      <c r="O52" s="30"/>
      <c r="P52" s="30"/>
      <c r="Q52" s="30"/>
    </row>
    <row r="53" spans="2:17" x14ac:dyDescent="0.25">
      <c r="B53" s="6" t="s">
        <v>59</v>
      </c>
      <c r="C53" s="7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>
        <v>0</v>
      </c>
      <c r="O53" s="30"/>
      <c r="P53" s="30"/>
      <c r="Q53" s="30"/>
    </row>
    <row r="54" spans="2:17" x14ac:dyDescent="0.25">
      <c r="B54" s="4" t="s">
        <v>60</v>
      </c>
      <c r="C54" s="5">
        <f>SUM(C55:C63)</f>
        <v>76200000</v>
      </c>
      <c r="D54" s="5">
        <f>SUM(D55:D63)</f>
        <v>-18921965</v>
      </c>
      <c r="E54" s="29">
        <f t="shared" ref="E54:N54" si="8">SUM(E55:E63)</f>
        <v>0</v>
      </c>
      <c r="F54" s="29">
        <f t="shared" si="8"/>
        <v>0</v>
      </c>
      <c r="G54" s="29">
        <f t="shared" si="8"/>
        <v>76009.97</v>
      </c>
      <c r="H54" s="29">
        <f t="shared" si="8"/>
        <v>539719.97</v>
      </c>
      <c r="I54" s="29">
        <f t="shared" si="8"/>
        <v>0</v>
      </c>
      <c r="J54" s="29">
        <f t="shared" si="8"/>
        <v>1679033.8</v>
      </c>
      <c r="K54" s="29">
        <f t="shared" si="8"/>
        <v>799946.36</v>
      </c>
      <c r="L54" s="29">
        <f t="shared" si="8"/>
        <v>0</v>
      </c>
      <c r="M54" s="29">
        <f t="shared" si="8"/>
        <v>873455.5</v>
      </c>
      <c r="N54" s="29">
        <f t="shared" si="8"/>
        <v>0</v>
      </c>
      <c r="O54" s="30"/>
      <c r="P54" s="30"/>
      <c r="Q54" s="34">
        <f>+Q55+Q56+Q57+Q58+Q59+Q60</f>
        <v>3968165.6000000006</v>
      </c>
    </row>
    <row r="55" spans="2:17" x14ac:dyDescent="0.25">
      <c r="B55" s="6" t="s">
        <v>61</v>
      </c>
      <c r="C55" s="7">
        <v>18600000</v>
      </c>
      <c r="D55" s="31">
        <v>10157737</v>
      </c>
      <c r="E55" s="32">
        <v>0</v>
      </c>
      <c r="F55" s="32">
        <v>0</v>
      </c>
      <c r="G55" s="32">
        <v>0</v>
      </c>
      <c r="H55" s="32">
        <v>221999.98</v>
      </c>
      <c r="I55" s="32">
        <v>0</v>
      </c>
      <c r="J55" s="32">
        <v>587050</v>
      </c>
      <c r="K55" s="32">
        <v>799946.36</v>
      </c>
      <c r="L55" s="32">
        <v>0</v>
      </c>
      <c r="M55" s="32">
        <v>129014.12</v>
      </c>
      <c r="N55" s="32">
        <v>0</v>
      </c>
      <c r="O55" s="30"/>
      <c r="P55" s="30"/>
      <c r="Q55" s="33">
        <f t="shared" ref="Q55:Q84" si="9">+E55+F55+G55+H55+I55+J55+K55+L55+M55+N55</f>
        <v>1738010.46</v>
      </c>
    </row>
    <row r="56" spans="2:17" x14ac:dyDescent="0.25">
      <c r="B56" s="6" t="s">
        <v>62</v>
      </c>
      <c r="C56" s="7">
        <v>500000</v>
      </c>
      <c r="D56" s="31">
        <v>300000</v>
      </c>
      <c r="E56" s="32">
        <v>0</v>
      </c>
      <c r="F56" s="32">
        <v>0</v>
      </c>
      <c r="G56" s="32">
        <v>55460</v>
      </c>
      <c r="H56" s="32"/>
      <c r="I56" s="32"/>
      <c r="J56" s="32">
        <v>11339.8</v>
      </c>
      <c r="K56" s="32">
        <v>0</v>
      </c>
      <c r="L56" s="32">
        <v>0</v>
      </c>
      <c r="M56" s="32">
        <v>535535.92000000004</v>
      </c>
      <c r="N56" s="32"/>
      <c r="O56" s="30"/>
      <c r="P56" s="30"/>
      <c r="Q56" s="33">
        <f t="shared" si="9"/>
        <v>602335.72000000009</v>
      </c>
    </row>
    <row r="57" spans="2:17" x14ac:dyDescent="0.25">
      <c r="B57" s="6" t="s">
        <v>63</v>
      </c>
      <c r="C57" s="7"/>
      <c r="D57" s="31">
        <v>782700</v>
      </c>
      <c r="E57" s="32"/>
      <c r="F57" s="32"/>
      <c r="G57" s="32"/>
      <c r="H57" s="32"/>
      <c r="I57" s="32"/>
      <c r="J57" s="32">
        <v>305384</v>
      </c>
      <c r="K57" s="32">
        <v>0</v>
      </c>
      <c r="L57" s="32">
        <v>0</v>
      </c>
      <c r="M57" s="32">
        <v>0</v>
      </c>
      <c r="N57" s="32"/>
      <c r="O57" s="30"/>
      <c r="P57" s="30"/>
      <c r="Q57" s="33">
        <f t="shared" si="9"/>
        <v>305384</v>
      </c>
    </row>
    <row r="58" spans="2:17" x14ac:dyDescent="0.25">
      <c r="B58" s="6" t="s">
        <v>64</v>
      </c>
      <c r="C58" s="7">
        <v>12000000</v>
      </c>
      <c r="D58" s="31">
        <v>-1367000</v>
      </c>
      <c r="E58" s="32">
        <v>0</v>
      </c>
      <c r="F58" s="32">
        <v>0</v>
      </c>
      <c r="G58" s="32">
        <v>20549.97</v>
      </c>
      <c r="H58" s="32"/>
      <c r="I58" s="32"/>
      <c r="J58" s="32"/>
      <c r="K58" s="32"/>
      <c r="L58" s="32"/>
      <c r="M58" s="32"/>
      <c r="N58" s="32"/>
      <c r="O58" s="30"/>
      <c r="P58" s="30"/>
      <c r="Q58" s="33">
        <f t="shared" si="9"/>
        <v>20549.97</v>
      </c>
    </row>
    <row r="59" spans="2:17" x14ac:dyDescent="0.25">
      <c r="B59" s="6" t="s">
        <v>65</v>
      </c>
      <c r="C59" s="7">
        <v>13100000</v>
      </c>
      <c r="D59" s="31">
        <v>-6469702</v>
      </c>
      <c r="E59" s="32"/>
      <c r="F59" s="32"/>
      <c r="G59" s="32"/>
      <c r="H59" s="32">
        <v>6600</v>
      </c>
      <c r="I59" s="32">
        <v>0</v>
      </c>
      <c r="J59" s="32">
        <v>559320</v>
      </c>
      <c r="K59" s="32">
        <v>0</v>
      </c>
      <c r="L59" s="32">
        <v>0</v>
      </c>
      <c r="M59" s="32">
        <v>96215.46</v>
      </c>
      <c r="N59" s="32">
        <v>0</v>
      </c>
      <c r="O59" s="30"/>
      <c r="P59" s="30"/>
      <c r="Q59" s="33">
        <f t="shared" si="9"/>
        <v>662135.46</v>
      </c>
    </row>
    <row r="60" spans="2:17" x14ac:dyDescent="0.25">
      <c r="B60" s="6" t="s">
        <v>66</v>
      </c>
      <c r="C60" s="7"/>
      <c r="D60" s="31">
        <v>397300</v>
      </c>
      <c r="E60" s="32"/>
      <c r="F60" s="32"/>
      <c r="G60" s="32"/>
      <c r="H60" s="32">
        <v>311119.99</v>
      </c>
      <c r="I60" s="32">
        <v>0</v>
      </c>
      <c r="J60" s="32">
        <v>215940</v>
      </c>
      <c r="K60" s="32">
        <v>0</v>
      </c>
      <c r="L60" s="32">
        <v>0</v>
      </c>
      <c r="M60" s="32">
        <v>112690</v>
      </c>
      <c r="N60" s="32">
        <v>0</v>
      </c>
      <c r="O60" s="30"/>
      <c r="P60" s="30"/>
      <c r="Q60" s="33">
        <f t="shared" si="9"/>
        <v>639749.99</v>
      </c>
    </row>
    <row r="61" spans="2:17" x14ac:dyDescent="0.25">
      <c r="B61" s="6" t="s">
        <v>67</v>
      </c>
      <c r="C61" s="7"/>
      <c r="D61" s="31"/>
      <c r="E61" s="32"/>
      <c r="F61" s="32"/>
      <c r="G61" s="32"/>
      <c r="H61" s="32"/>
      <c r="I61" s="32"/>
      <c r="J61" s="32"/>
      <c r="K61" s="32"/>
      <c r="L61" s="32"/>
      <c r="M61" s="32"/>
      <c r="N61" s="32">
        <v>0</v>
      </c>
      <c r="O61" s="30"/>
      <c r="P61" s="30"/>
      <c r="Q61" s="33">
        <f t="shared" si="9"/>
        <v>0</v>
      </c>
    </row>
    <row r="62" spans="2:17" x14ac:dyDescent="0.25">
      <c r="B62" s="6" t="s">
        <v>68</v>
      </c>
      <c r="C62" s="7">
        <v>32000000</v>
      </c>
      <c r="D62" s="31">
        <v>-31553000</v>
      </c>
      <c r="E62" s="32">
        <v>0</v>
      </c>
      <c r="F62" s="32">
        <v>0</v>
      </c>
      <c r="G62" s="32">
        <v>0</v>
      </c>
      <c r="H62" s="32"/>
      <c r="I62" s="32"/>
      <c r="J62" s="32"/>
      <c r="K62" s="32"/>
      <c r="L62" s="32"/>
      <c r="M62" s="32"/>
      <c r="N62" s="32">
        <v>0</v>
      </c>
      <c r="O62" s="30"/>
      <c r="P62" s="30"/>
      <c r="Q62" s="33">
        <f t="shared" si="9"/>
        <v>0</v>
      </c>
    </row>
    <row r="63" spans="2:17" x14ac:dyDescent="0.25">
      <c r="B63" s="6" t="s">
        <v>69</v>
      </c>
      <c r="C63" s="7"/>
      <c r="D63" s="31">
        <v>8830000</v>
      </c>
      <c r="E63" s="32"/>
      <c r="F63" s="32"/>
      <c r="G63" s="32"/>
      <c r="H63" s="32"/>
      <c r="I63" s="32"/>
      <c r="J63" s="32"/>
      <c r="K63" s="32"/>
      <c r="L63" s="32"/>
      <c r="M63" s="32"/>
      <c r="N63" s="32">
        <v>0</v>
      </c>
      <c r="O63" s="30"/>
      <c r="P63" s="30"/>
      <c r="Q63" s="33">
        <f t="shared" si="9"/>
        <v>0</v>
      </c>
    </row>
    <row r="64" spans="2:17" x14ac:dyDescent="0.25">
      <c r="B64" s="4" t="s">
        <v>70</v>
      </c>
      <c r="C64" s="5">
        <f>SUM(C65:C67)</f>
        <v>10000000</v>
      </c>
      <c r="D64" s="5">
        <f>SUM(D65:D67)</f>
        <v>9990000</v>
      </c>
      <c r="E64" s="29">
        <f>SUM(E65:E67)</f>
        <v>0</v>
      </c>
      <c r="F64" s="29">
        <f>SUM(F65:F67)</f>
        <v>0</v>
      </c>
      <c r="G64" s="29">
        <f>SUM(G65:G67)</f>
        <v>0</v>
      </c>
      <c r="H64" s="29"/>
      <c r="I64" s="29"/>
      <c r="J64" s="29"/>
      <c r="K64" s="29"/>
      <c r="L64" s="29"/>
      <c r="M64" s="29"/>
      <c r="N64" s="29">
        <v>0</v>
      </c>
      <c r="O64" s="30"/>
      <c r="P64" s="30"/>
      <c r="Q64" s="33">
        <f t="shared" si="9"/>
        <v>0</v>
      </c>
    </row>
    <row r="65" spans="2:17" x14ac:dyDescent="0.25">
      <c r="B65" s="6" t="s">
        <v>71</v>
      </c>
      <c r="C65" s="7">
        <v>10000000</v>
      </c>
      <c r="D65" s="31">
        <v>9990000</v>
      </c>
      <c r="E65" s="32">
        <v>0</v>
      </c>
      <c r="F65" s="32">
        <v>0</v>
      </c>
      <c r="G65" s="32">
        <v>0</v>
      </c>
      <c r="H65" s="32"/>
      <c r="I65" s="32"/>
      <c r="J65" s="32"/>
      <c r="K65" s="32"/>
      <c r="L65" s="32"/>
      <c r="M65" s="32"/>
      <c r="N65" s="32">
        <v>0</v>
      </c>
      <c r="O65" s="30"/>
      <c r="P65" s="30"/>
      <c r="Q65" s="33">
        <f t="shared" si="9"/>
        <v>0</v>
      </c>
    </row>
    <row r="66" spans="2:17" x14ac:dyDescent="0.25">
      <c r="B66" s="6" t="s">
        <v>72</v>
      </c>
      <c r="C66" s="7"/>
      <c r="D66" s="31"/>
      <c r="E66" s="32"/>
      <c r="F66" s="32"/>
      <c r="G66" s="32"/>
      <c r="H66" s="32"/>
      <c r="I66" s="32"/>
      <c r="J66" s="32"/>
      <c r="K66" s="32"/>
      <c r="L66" s="32"/>
      <c r="M66" s="32"/>
      <c r="N66" s="32">
        <v>0</v>
      </c>
      <c r="O66" s="30"/>
      <c r="P66" s="30"/>
      <c r="Q66" s="33">
        <f t="shared" si="9"/>
        <v>0</v>
      </c>
    </row>
    <row r="67" spans="2:17" x14ac:dyDescent="0.25">
      <c r="B67" s="6" t="s">
        <v>73</v>
      </c>
      <c r="C67" s="7"/>
      <c r="D67" s="31"/>
      <c r="E67" s="32"/>
      <c r="F67" s="32"/>
      <c r="G67" s="32"/>
      <c r="H67" s="32"/>
      <c r="I67" s="32"/>
      <c r="J67" s="32"/>
      <c r="K67" s="32"/>
      <c r="L67" s="32"/>
      <c r="M67" s="32"/>
      <c r="N67" s="32">
        <v>0</v>
      </c>
      <c r="O67" s="30"/>
      <c r="P67" s="30"/>
      <c r="Q67" s="33">
        <f t="shared" si="9"/>
        <v>0</v>
      </c>
    </row>
    <row r="68" spans="2:17" x14ac:dyDescent="0.25">
      <c r="B68" s="6" t="s">
        <v>74</v>
      </c>
      <c r="C68" s="7"/>
      <c r="D68" s="31"/>
      <c r="E68" s="32"/>
      <c r="F68" s="32"/>
      <c r="G68" s="32"/>
      <c r="H68" s="32"/>
      <c r="I68" s="32"/>
      <c r="J68" s="32"/>
      <c r="K68" s="32"/>
      <c r="L68" s="32"/>
      <c r="M68" s="32"/>
      <c r="N68" s="32">
        <v>0</v>
      </c>
      <c r="O68" s="30"/>
      <c r="P68" s="30"/>
      <c r="Q68" s="33">
        <f t="shared" si="9"/>
        <v>0</v>
      </c>
    </row>
    <row r="69" spans="2:17" x14ac:dyDescent="0.25">
      <c r="B69" s="4" t="s">
        <v>75</v>
      </c>
      <c r="C69" s="5"/>
      <c r="D69" s="35"/>
      <c r="E69" s="29"/>
      <c r="F69" s="29"/>
      <c r="G69" s="29"/>
      <c r="H69" s="29"/>
      <c r="I69" s="29"/>
      <c r="J69" s="29"/>
      <c r="K69" s="29"/>
      <c r="L69" s="29"/>
      <c r="M69" s="29"/>
      <c r="N69" s="29">
        <v>0</v>
      </c>
      <c r="O69" s="30"/>
      <c r="P69" s="30"/>
      <c r="Q69" s="33">
        <f t="shared" si="9"/>
        <v>0</v>
      </c>
    </row>
    <row r="70" spans="2:17" x14ac:dyDescent="0.25">
      <c r="B70" s="6" t="s">
        <v>76</v>
      </c>
      <c r="C70" s="7"/>
      <c r="D70" s="31"/>
      <c r="E70" s="32"/>
      <c r="F70" s="32"/>
      <c r="G70" s="32"/>
      <c r="H70" s="32"/>
      <c r="I70" s="32"/>
      <c r="J70" s="32"/>
      <c r="K70" s="32"/>
      <c r="L70" s="32"/>
      <c r="M70" s="32"/>
      <c r="N70" s="32">
        <v>0</v>
      </c>
      <c r="O70" s="30"/>
      <c r="P70" s="30"/>
      <c r="Q70" s="33">
        <f t="shared" si="9"/>
        <v>0</v>
      </c>
    </row>
    <row r="71" spans="2:17" x14ac:dyDescent="0.25">
      <c r="B71" s="6" t="s">
        <v>77</v>
      </c>
      <c r="C71" s="7"/>
      <c r="D71" s="31"/>
      <c r="E71" s="32"/>
      <c r="F71" s="32"/>
      <c r="G71" s="32"/>
      <c r="H71" s="32"/>
      <c r="I71" s="32"/>
      <c r="J71" s="32"/>
      <c r="K71" s="32"/>
      <c r="L71" s="32"/>
      <c r="M71" s="32"/>
      <c r="N71" s="32">
        <v>0</v>
      </c>
      <c r="O71" s="30"/>
      <c r="P71" s="30"/>
      <c r="Q71" s="33">
        <f t="shared" si="9"/>
        <v>0</v>
      </c>
    </row>
    <row r="72" spans="2:17" x14ac:dyDescent="0.25">
      <c r="B72" s="4" t="s">
        <v>78</v>
      </c>
      <c r="C72" s="5">
        <f>SUM(C73:C75)</f>
        <v>0</v>
      </c>
      <c r="D72" s="35"/>
      <c r="E72" s="29">
        <f>SUM(E73:E75)</f>
        <v>0</v>
      </c>
      <c r="F72" s="29">
        <f>SUM(F73:F75)</f>
        <v>0</v>
      </c>
      <c r="G72" s="29">
        <f>SUM(G73:G75)</f>
        <v>0</v>
      </c>
      <c r="H72" s="29">
        <f t="shared" ref="H72:N72" si="10">SUM(H73:H75)</f>
        <v>0</v>
      </c>
      <c r="I72" s="29">
        <f t="shared" si="10"/>
        <v>0</v>
      </c>
      <c r="J72" s="29">
        <f t="shared" si="10"/>
        <v>0</v>
      </c>
      <c r="K72" s="29">
        <f t="shared" si="10"/>
        <v>0</v>
      </c>
      <c r="L72" s="29">
        <f t="shared" si="10"/>
        <v>0</v>
      </c>
      <c r="M72" s="29">
        <f t="shared" si="10"/>
        <v>0</v>
      </c>
      <c r="N72" s="29">
        <f t="shared" si="10"/>
        <v>0</v>
      </c>
      <c r="O72" s="30"/>
      <c r="P72" s="30"/>
      <c r="Q72" s="33">
        <f t="shared" si="9"/>
        <v>0</v>
      </c>
    </row>
    <row r="73" spans="2:17" x14ac:dyDescent="0.25">
      <c r="B73" s="6" t="s">
        <v>79</v>
      </c>
      <c r="C73" s="7"/>
      <c r="D73" s="31"/>
      <c r="E73" s="32"/>
      <c r="F73" s="32"/>
      <c r="G73" s="32"/>
      <c r="H73" s="32"/>
      <c r="I73" s="32"/>
      <c r="J73" s="32"/>
      <c r="K73" s="32"/>
      <c r="L73" s="32"/>
      <c r="M73" s="32"/>
      <c r="N73" s="32">
        <v>0</v>
      </c>
      <c r="O73" s="30"/>
      <c r="P73" s="30"/>
      <c r="Q73" s="33">
        <f t="shared" si="9"/>
        <v>0</v>
      </c>
    </row>
    <row r="74" spans="2:17" x14ac:dyDescent="0.25">
      <c r="B74" s="6" t="s">
        <v>80</v>
      </c>
      <c r="C74" s="7"/>
      <c r="D74" s="31"/>
      <c r="E74" s="32"/>
      <c r="F74" s="32"/>
      <c r="G74" s="32"/>
      <c r="H74" s="32"/>
      <c r="I74" s="32"/>
      <c r="J74" s="32"/>
      <c r="K74" s="32"/>
      <c r="L74" s="32"/>
      <c r="M74" s="32"/>
      <c r="N74" s="32">
        <v>0</v>
      </c>
      <c r="O74" s="30"/>
      <c r="P74" s="30"/>
      <c r="Q74" s="33">
        <f t="shared" si="9"/>
        <v>0</v>
      </c>
    </row>
    <row r="75" spans="2:17" x14ac:dyDescent="0.25">
      <c r="B75" s="6" t="s">
        <v>81</v>
      </c>
      <c r="C75" s="7"/>
      <c r="D75" s="31"/>
      <c r="E75" s="32"/>
      <c r="F75" s="32"/>
      <c r="G75" s="32"/>
      <c r="H75" s="32"/>
      <c r="I75" s="32"/>
      <c r="J75" s="32"/>
      <c r="K75" s="32"/>
      <c r="L75" s="32"/>
      <c r="M75" s="32"/>
      <c r="N75" s="32">
        <v>0</v>
      </c>
      <c r="O75" s="30"/>
      <c r="P75" s="30"/>
      <c r="Q75" s="33">
        <f t="shared" si="9"/>
        <v>0</v>
      </c>
    </row>
    <row r="76" spans="2:17" x14ac:dyDescent="0.25">
      <c r="B76" s="1" t="s">
        <v>82</v>
      </c>
      <c r="C76" s="3"/>
      <c r="D76" s="36"/>
      <c r="E76" s="28"/>
      <c r="F76" s="30"/>
      <c r="G76" s="30"/>
      <c r="H76" s="30"/>
      <c r="I76" s="30"/>
      <c r="J76" s="30"/>
      <c r="K76" s="30"/>
      <c r="L76" s="30"/>
      <c r="M76" s="30"/>
      <c r="N76" s="30"/>
      <c r="O76" s="28"/>
      <c r="P76" s="28"/>
      <c r="Q76" s="33">
        <f t="shared" si="9"/>
        <v>0</v>
      </c>
    </row>
    <row r="77" spans="2:17" x14ac:dyDescent="0.25">
      <c r="B77" s="4" t="s">
        <v>83</v>
      </c>
      <c r="C77" s="37"/>
      <c r="D77" s="35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3">
        <f t="shared" si="9"/>
        <v>0</v>
      </c>
    </row>
    <row r="78" spans="2:17" x14ac:dyDescent="0.25">
      <c r="B78" s="6" t="s">
        <v>84</v>
      </c>
      <c r="C78" s="38"/>
      <c r="D78" s="31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3">
        <f t="shared" si="9"/>
        <v>0</v>
      </c>
    </row>
    <row r="79" spans="2:17" x14ac:dyDescent="0.25">
      <c r="B79" s="6" t="s">
        <v>85</v>
      </c>
      <c r="C79" s="38"/>
      <c r="D79" s="31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3">
        <f t="shared" si="9"/>
        <v>0</v>
      </c>
    </row>
    <row r="80" spans="2:17" x14ac:dyDescent="0.25">
      <c r="B80" s="4" t="s">
        <v>86</v>
      </c>
      <c r="C80" s="37"/>
      <c r="D80" s="35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3">
        <f t="shared" si="9"/>
        <v>0</v>
      </c>
    </row>
    <row r="81" spans="2:17" x14ac:dyDescent="0.25">
      <c r="B81" s="6" t="s">
        <v>87</v>
      </c>
      <c r="C81" s="38"/>
      <c r="D81" s="31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3">
        <f t="shared" si="9"/>
        <v>0</v>
      </c>
    </row>
    <row r="82" spans="2:17" x14ac:dyDescent="0.25">
      <c r="B82" s="6" t="s">
        <v>88</v>
      </c>
      <c r="C82" s="38"/>
      <c r="D82" s="31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3">
        <f t="shared" si="9"/>
        <v>0</v>
      </c>
    </row>
    <row r="83" spans="2:17" x14ac:dyDescent="0.25">
      <c r="B83" s="4" t="s">
        <v>89</v>
      </c>
      <c r="C83" s="37"/>
      <c r="D83" s="35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3">
        <f t="shared" si="9"/>
        <v>0</v>
      </c>
    </row>
    <row r="84" spans="2:17" x14ac:dyDescent="0.25">
      <c r="B84" s="6" t="s">
        <v>90</v>
      </c>
      <c r="C84" s="38"/>
      <c r="D84" s="31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3">
        <f t="shared" si="9"/>
        <v>0</v>
      </c>
    </row>
    <row r="85" spans="2:17" x14ac:dyDescent="0.25">
      <c r="B85" s="9" t="s">
        <v>91</v>
      </c>
      <c r="C85" s="10">
        <f>+C12+C18+C28+C38+C46+C54+C64+C69+C72</f>
        <v>913909142</v>
      </c>
      <c r="D85" s="10">
        <f>+D12+D18+D28+D38+D54+D64</f>
        <v>-53244235.000000015</v>
      </c>
      <c r="E85" s="39">
        <f t="shared" ref="E85:N85" si="11">+E12+E18+E28+E38+E46+E54+E64+E69+E72</f>
        <v>26135416.060000002</v>
      </c>
      <c r="F85" s="40">
        <f t="shared" si="11"/>
        <v>63305953.810000002</v>
      </c>
      <c r="G85" s="40">
        <f t="shared" si="11"/>
        <v>50838083.329999991</v>
      </c>
      <c r="H85" s="40">
        <f t="shared" si="11"/>
        <v>98191413.220000014</v>
      </c>
      <c r="I85" s="40">
        <f t="shared" si="11"/>
        <v>33857845.060000002</v>
      </c>
      <c r="J85" s="40">
        <f t="shared" si="11"/>
        <v>43246755.829999998</v>
      </c>
      <c r="K85" s="40">
        <f t="shared" si="11"/>
        <v>49996552.749999993</v>
      </c>
      <c r="L85" s="40">
        <f t="shared" si="11"/>
        <v>38619682.359999999</v>
      </c>
      <c r="M85" s="40">
        <f t="shared" si="11"/>
        <v>51430842.710000001</v>
      </c>
      <c r="N85" s="40">
        <f t="shared" si="11"/>
        <v>46198186.390000001</v>
      </c>
      <c r="O85" s="40"/>
      <c r="P85" s="40"/>
      <c r="Q85" s="39">
        <f>+Q12+Q18+Q28+Q38+Q46+Q54+Q64+Q69+Q72</f>
        <v>501820731.5200001</v>
      </c>
    </row>
  </sheetData>
  <mergeCells count="9">
    <mergeCell ref="B9:B10"/>
    <mergeCell ref="C9:C10"/>
    <mergeCell ref="D9:D10"/>
    <mergeCell ref="E9:Q9"/>
    <mergeCell ref="B3:Q3"/>
    <mergeCell ref="B4:Q4"/>
    <mergeCell ref="B5:Q5"/>
    <mergeCell ref="B6:Q6"/>
    <mergeCell ref="B7:Q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Estevez Monika</cp:lastModifiedBy>
  <dcterms:created xsi:type="dcterms:W3CDTF">2021-12-01T13:55:25Z</dcterms:created>
  <dcterms:modified xsi:type="dcterms:W3CDTF">2021-12-01T14:06:38Z</dcterms:modified>
</cp:coreProperties>
</file>