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CCBF5493-CFB2-4526-BF1F-2C89ACA1B908}" xr6:coauthVersionLast="47" xr6:coauthVersionMax="47" xr10:uidLastSave="{00000000-0000-0000-0000-000000000000}"/>
  <bookViews>
    <workbookView xWindow="-120" yWindow="-120" windowWidth="20730" windowHeight="11160" firstSheet="7" activeTab="7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state="hidden" r:id="rId7"/>
    <sheet name="Ejecucion Mesual Mayo 2023 (2" sheetId="18" r:id="rId8"/>
    <sheet name="MARZO" sheetId="8" state="hidden" r:id="rId9"/>
    <sheet name="Hoja1" sheetId="4" state="hidden" r:id="rId10"/>
  </sheets>
  <definedNames>
    <definedName name="_xlnm.Print_Area" localSheetId="6">'Ejecucion Mesual Marzo 2023'!$A$1:$Q$100</definedName>
    <definedName name="_xlnm.Print_Area" localSheetId="7">'Ejecucion Mesual Mayo 2023 (2'!$A$1:$S$99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Mesual Marzo 2023'!$1:$8</definedName>
    <definedName name="_xlnm.Print_Titles" localSheetId="7">'Ejecucion Mesual Mayo 2023 (2'!$1:$8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5" i="18" l="1"/>
  <c r="S64" i="18"/>
  <c r="S63" i="18"/>
  <c r="S62" i="18" s="1"/>
  <c r="S61" i="18"/>
  <c r="S60" i="18"/>
  <c r="S59" i="18"/>
  <c r="S58" i="18"/>
  <c r="S57" i="18"/>
  <c r="S56" i="18"/>
  <c r="S55" i="18"/>
  <c r="S54" i="18"/>
  <c r="S53" i="18"/>
  <c r="S35" i="18"/>
  <c r="S34" i="18"/>
  <c r="S33" i="18"/>
  <c r="S32" i="18"/>
  <c r="S31" i="18"/>
  <c r="S30" i="18"/>
  <c r="S29" i="18"/>
  <c r="S28" i="18"/>
  <c r="S27" i="18"/>
  <c r="S25" i="18"/>
  <c r="S24" i="18"/>
  <c r="S23" i="18"/>
  <c r="S22" i="18"/>
  <c r="S21" i="18"/>
  <c r="S20" i="18"/>
  <c r="S19" i="18"/>
  <c r="S18" i="18"/>
  <c r="S17" i="18"/>
  <c r="S15" i="18"/>
  <c r="S14" i="18"/>
  <c r="S13" i="18"/>
  <c r="S12" i="18"/>
  <c r="S11" i="18"/>
  <c r="R70" i="18" l="1"/>
  <c r="R62" i="18"/>
  <c r="R52" i="18"/>
  <c r="R44" i="18"/>
  <c r="R26" i="18"/>
  <c r="R16" i="18"/>
  <c r="R10" i="18"/>
  <c r="R9" i="18" l="1"/>
  <c r="R83" i="18"/>
  <c r="D16" i="18"/>
  <c r="D10" i="18"/>
  <c r="D52" i="18"/>
  <c r="S10" i="18"/>
  <c r="Q70" i="18"/>
  <c r="Q62" i="18"/>
  <c r="Q52" i="18"/>
  <c r="Q44" i="18"/>
  <c r="Q26" i="18"/>
  <c r="Q16" i="18"/>
  <c r="Q10" i="18"/>
  <c r="S82" i="18"/>
  <c r="S81" i="18"/>
  <c r="S80" i="18"/>
  <c r="S79" i="18"/>
  <c r="S78" i="18"/>
  <c r="S77" i="18"/>
  <c r="S76" i="18"/>
  <c r="S75" i="18"/>
  <c r="S73" i="18"/>
  <c r="S72" i="18"/>
  <c r="S71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S69" i="18"/>
  <c r="S68" i="18"/>
  <c r="S67" i="18"/>
  <c r="S66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C52" i="18"/>
  <c r="S51" i="18"/>
  <c r="S50" i="18"/>
  <c r="S49" i="18"/>
  <c r="S48" i="18"/>
  <c r="S47" i="18"/>
  <c r="S46" i="18"/>
  <c r="S45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S43" i="18"/>
  <c r="S42" i="18"/>
  <c r="S41" i="18"/>
  <c r="S40" i="18"/>
  <c r="S39" i="18"/>
  <c r="S38" i="18"/>
  <c r="S37" i="18"/>
  <c r="E36" i="18"/>
  <c r="S36" i="18" s="1"/>
  <c r="C36" i="18"/>
  <c r="P26" i="18"/>
  <c r="O26" i="18"/>
  <c r="N26" i="18"/>
  <c r="M26" i="18"/>
  <c r="L26" i="18"/>
  <c r="K26" i="18"/>
  <c r="J26" i="18"/>
  <c r="I26" i="18"/>
  <c r="H26" i="18"/>
  <c r="H9" i="18" s="1"/>
  <c r="G26" i="18"/>
  <c r="F26" i="18"/>
  <c r="E26" i="18"/>
  <c r="D26" i="18"/>
  <c r="D9" i="18" s="1"/>
  <c r="C2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C16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C10" i="18"/>
  <c r="L9" i="18"/>
  <c r="S26" i="18" l="1"/>
  <c r="P9" i="18"/>
  <c r="G83" i="18"/>
  <c r="O83" i="18"/>
  <c r="J9" i="18"/>
  <c r="K83" i="18"/>
  <c r="F9" i="18"/>
  <c r="N9" i="18"/>
  <c r="S44" i="18"/>
  <c r="I83" i="18"/>
  <c r="M83" i="18"/>
  <c r="E83" i="18"/>
  <c r="D83" i="18"/>
  <c r="Q83" i="18"/>
  <c r="Q9" i="18"/>
  <c r="C83" i="18"/>
  <c r="F83" i="18"/>
  <c r="S16" i="18"/>
  <c r="S52" i="18"/>
  <c r="S70" i="18"/>
  <c r="G9" i="18"/>
  <c r="I9" i="18"/>
  <c r="K9" i="18"/>
  <c r="M9" i="18"/>
  <c r="O9" i="18"/>
  <c r="H83" i="18"/>
  <c r="J83" i="18"/>
  <c r="L83" i="18"/>
  <c r="N83" i="18"/>
  <c r="P83" i="18"/>
  <c r="C9" i="18"/>
  <c r="E9" i="18"/>
  <c r="D62" i="16"/>
  <c r="F70" i="16"/>
  <c r="G70" i="16"/>
  <c r="H70" i="16"/>
  <c r="I70" i="16"/>
  <c r="J70" i="16"/>
  <c r="K70" i="16"/>
  <c r="L70" i="16"/>
  <c r="M70" i="16"/>
  <c r="N70" i="16"/>
  <c r="O70" i="16"/>
  <c r="P70" i="16"/>
  <c r="F62" i="16"/>
  <c r="G62" i="16"/>
  <c r="H62" i="16"/>
  <c r="I62" i="16"/>
  <c r="J62" i="16"/>
  <c r="K62" i="16"/>
  <c r="L62" i="16"/>
  <c r="M62" i="16"/>
  <c r="N62" i="16"/>
  <c r="O62" i="16"/>
  <c r="P62" i="16"/>
  <c r="F52" i="16"/>
  <c r="G52" i="16"/>
  <c r="H52" i="16"/>
  <c r="I52" i="16"/>
  <c r="J52" i="16"/>
  <c r="K52" i="16"/>
  <c r="L52" i="16"/>
  <c r="M52" i="16"/>
  <c r="N52" i="16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H16" i="16"/>
  <c r="I16" i="16"/>
  <c r="J16" i="16"/>
  <c r="K16" i="16"/>
  <c r="L16" i="16"/>
  <c r="M16" i="16"/>
  <c r="N16" i="16"/>
  <c r="O16" i="16"/>
  <c r="P16" i="16"/>
  <c r="M9" i="16"/>
  <c r="G10" i="16"/>
  <c r="G83" i="16" s="1"/>
  <c r="H10" i="16"/>
  <c r="H83" i="16" s="1"/>
  <c r="I10" i="16"/>
  <c r="I83" i="16" s="1"/>
  <c r="J10" i="16"/>
  <c r="J83" i="16" s="1"/>
  <c r="K10" i="16"/>
  <c r="K83" i="16" s="1"/>
  <c r="L10" i="16"/>
  <c r="L83" i="16" s="1"/>
  <c r="M10" i="16"/>
  <c r="M83" i="16" s="1"/>
  <c r="N10" i="16"/>
  <c r="N83" i="16" s="1"/>
  <c r="O10" i="16"/>
  <c r="O83" i="16" s="1"/>
  <c r="P10" i="16"/>
  <c r="P83" i="16" s="1"/>
  <c r="N9" i="16" l="1"/>
  <c r="J9" i="16"/>
  <c r="O9" i="16"/>
  <c r="K9" i="16"/>
  <c r="G9" i="16"/>
  <c r="I9" i="16"/>
  <c r="L9" i="16"/>
  <c r="H9" i="16"/>
  <c r="S9" i="18"/>
  <c r="S83" i="18"/>
  <c r="P9" i="16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Q62" i="16"/>
  <c r="E62" i="16"/>
  <c r="C62" i="16"/>
  <c r="Q61" i="16"/>
  <c r="Q60" i="16"/>
  <c r="Q59" i="16"/>
  <c r="Q58" i="16"/>
  <c r="Q57" i="16"/>
  <c r="Q56" i="16"/>
  <c r="Q55" i="16"/>
  <c r="Q54" i="16"/>
  <c r="Q53" i="16"/>
  <c r="E52" i="16"/>
  <c r="D52" i="16"/>
  <c r="C52" i="16"/>
  <c r="Q51" i="16"/>
  <c r="Q50" i="16"/>
  <c r="Q49" i="16"/>
  <c r="Q48" i="16"/>
  <c r="Q47" i="16"/>
  <c r="Q46" i="16"/>
  <c r="Q45" i="16"/>
  <c r="Q44" i="16"/>
  <c r="E44" i="16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Q16" i="16" s="1"/>
  <c r="F16" i="16"/>
  <c r="E16" i="16"/>
  <c r="E9" i="16" s="1"/>
  <c r="D16" i="16"/>
  <c r="C16" i="16"/>
  <c r="Q15" i="16"/>
  <c r="Q14" i="16"/>
  <c r="Q13" i="16"/>
  <c r="Q12" i="16"/>
  <c r="Q11" i="16"/>
  <c r="F10" i="16"/>
  <c r="F9" i="16" s="1"/>
  <c r="E10" i="16"/>
  <c r="C10" i="16"/>
  <c r="C83" i="16" s="1"/>
  <c r="E83" i="16" l="1"/>
  <c r="Q52" i="16"/>
  <c r="C9" i="16"/>
  <c r="D9" i="16"/>
  <c r="Q26" i="16"/>
  <c r="Q10" i="16"/>
  <c r="Q9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9" i="12"/>
  <c r="H9" i="12"/>
  <c r="F83" i="12" l="1"/>
  <c r="J83" i="12"/>
  <c r="Q62" i="12"/>
  <c r="H83" i="12"/>
  <c r="Q44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G9" i="11" s="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O10" i="11"/>
  <c r="N10" i="11"/>
  <c r="M10" i="11"/>
  <c r="L10" i="11"/>
  <c r="K10" i="11"/>
  <c r="I10" i="11"/>
  <c r="H10" i="11"/>
  <c r="G10" i="11"/>
  <c r="F10" i="11"/>
  <c r="E10" i="11"/>
  <c r="D10" i="11"/>
  <c r="C10" i="11"/>
  <c r="M9" i="11"/>
  <c r="C9" i="11"/>
  <c r="C83" i="11" l="1"/>
  <c r="G83" i="11"/>
  <c r="L9" i="11"/>
  <c r="P9" i="11"/>
  <c r="O9" i="11"/>
  <c r="Q70" i="11"/>
  <c r="E83" i="11"/>
  <c r="I83" i="11"/>
  <c r="N9" i="11"/>
  <c r="Q62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Q70" i="10" s="1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P83" i="10" s="1"/>
  <c r="O10" i="10"/>
  <c r="N10" i="10"/>
  <c r="N83" i="10" s="1"/>
  <c r="M10" i="10"/>
  <c r="L10" i="10"/>
  <c r="L83" i="10" s="1"/>
  <c r="K10" i="10"/>
  <c r="J10" i="10"/>
  <c r="I10" i="10"/>
  <c r="H10" i="10"/>
  <c r="G10" i="10"/>
  <c r="F10" i="10"/>
  <c r="F83" i="10" s="1"/>
  <c r="E10" i="10"/>
  <c r="D10" i="10"/>
  <c r="C10" i="10"/>
  <c r="P9" i="10"/>
  <c r="E9" i="10"/>
  <c r="C71" i="9"/>
  <c r="C63" i="9"/>
  <c r="C53" i="9"/>
  <c r="C45" i="9"/>
  <c r="C37" i="9"/>
  <c r="C27" i="9"/>
  <c r="C17" i="9"/>
  <c r="C11" i="9"/>
  <c r="C84" i="9" s="1"/>
  <c r="L9" i="10" l="1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6" i="8" s="1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O9" i="5" s="1"/>
  <c r="N10" i="5"/>
  <c r="M10" i="5"/>
  <c r="L10" i="5"/>
  <c r="K10" i="5"/>
  <c r="J10" i="5"/>
  <c r="I10" i="5"/>
  <c r="H10" i="5"/>
  <c r="G10" i="5"/>
  <c r="F10" i="5"/>
  <c r="E10" i="5"/>
  <c r="D10" i="5"/>
  <c r="C10" i="5"/>
  <c r="J83" i="5" l="1"/>
  <c r="D83" i="5"/>
  <c r="M9" i="5"/>
  <c r="F9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<sst xmlns="http://schemas.openxmlformats.org/spreadsheetml/2006/main" count="987" uniqueCount="132">
  <si>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</si>
  <si>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</si>
  <si>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</si>
  <si>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</si>
  <si>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</si>
  <si>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</si>
  <si>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</si>
  <si>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</si>
  <si>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</si>
  <si>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</si>
  <si>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</si>
  <si>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</si>
  <si>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</si>
  <si>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</si>
  <si>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</si>
  <si>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</si>
  <si>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</si>
  <si>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</si>
  <si>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</si>
  <si>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</si>
  <si>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</si>
  <si>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</si>
  <si>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</si>
  <si>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</si>
  <si>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</si>
  <si>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</si>
  <si>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</si>
  <si>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</si>
  <si>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</si>
  <si>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</si>
  <si>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</si>
  <si>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</si>
  <si>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</si>
  <si>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</si>
  <si>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</si>
  <si>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</si>
  <si>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</si>
  <si>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</si>
  <si>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</si>
  <si>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</si>
  <si>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</si>
  <si>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</si>
  <si>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</si>
  <si>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</si>
  <si>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</si>
  <si>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</si>
  <si>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</si>
  <si>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</si>
  <si>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</si>
  <si>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</si>
  <si>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</si>
  <si>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</si>
  <si>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</si>
  <si>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</si>
  <si>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</si>
  <si>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</si>
  <si>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</si>
  <si>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</si>
  <si>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</si>
  <si>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</si>
  <si>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</si>
  <si>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</si>
  <si>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</si>
  <si>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</si>
  <si>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</si>
  <si>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</si>
  <si>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</si>
  <si>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</si>
  <si>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</si>
  <si>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</si>
  <si>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</si>
  <si>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</si>
  <si>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</si>
  <si>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</si>
  <si>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</si>
  <si>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</si>
  <si>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</si>
  <si>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</si>
  <si>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</si>
  <si>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</si>
  <si>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</si>
  <si>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</si>
  <si>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</si>
  <si>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</si>
  <si>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</si>
  <si>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</si>
  <si>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</si>
  <si>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</si>
  <si>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</si>
  <si>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</si>
  <si>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</si>
  <si>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</si>
  <si>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</si>
  <si>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</si>
  <si>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</si>
  <si>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</si>
  <si>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</si>
  <si>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</si>
  <si>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</si>
  <si>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</si>
  <si>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</si>
  <si>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</si>
  <si>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</si>
  <si>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</si>
  <si>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</si>
  <si>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</si>
  <si>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</si>
  <si>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</si>
  <si>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</si>
  <si>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</si>
  <si>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</si>
  <si>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</si>
  <si>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</si>
  <si>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</si>
  <si>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</si>
  <si>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</si>
  <si>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</si>
  <si>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</si>
  <si>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</si>
  <si>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</si>
  <si>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</si>
  <si>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</si>
  <si>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</si>
  <si>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</si>
  <si>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</si>
  <si>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</si>
  <si>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</si>
  <si>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</si>
  <si>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</si>
  <si>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</si>
  <si>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</si>
  <si>
    <t>Licda. Cecilia Rodriguez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</si>
</sst>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2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13" fillId="3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left"/>
    </xf>
    <xf numFmtId="164" fontId="6" fillId="0" borderId="11" xfId="1" applyFont="1" applyBorder="1" applyAlignment="1">
      <alignment horizontal="left" vertical="center" wrapText="1"/>
    </xf>
    <xf numFmtId="164" fontId="6" fillId="0" borderId="11" xfId="1" applyFont="1" applyBorder="1" applyAlignment="1">
      <alignment vertical="center" wrapText="1"/>
    </xf>
    <xf numFmtId="164" fontId="6" fillId="0" borderId="11" xfId="0" applyNumberFormat="1" applyFont="1" applyBorder="1"/>
    <xf numFmtId="0" fontId="9" fillId="0" borderId="11" xfId="0" applyFont="1" applyBorder="1" applyAlignment="1">
      <alignment horizontal="left"/>
    </xf>
    <xf numFmtId="164" fontId="7" fillId="0" borderId="11" xfId="1" applyFont="1" applyBorder="1" applyAlignment="1">
      <alignment vertical="center" wrapText="1"/>
    </xf>
    <xf numFmtId="164" fontId="7" fillId="0" borderId="11" xfId="1" applyFont="1" applyBorder="1"/>
    <xf numFmtId="164" fontId="7" fillId="0" borderId="11" xfId="0" applyNumberFormat="1" applyFont="1" applyBorder="1"/>
    <xf numFmtId="0" fontId="9" fillId="0" borderId="11" xfId="0" applyFont="1" applyBorder="1" applyAlignment="1">
      <alignment horizontal="left" wrapText="1"/>
    </xf>
    <xf numFmtId="164" fontId="7" fillId="6" borderId="11" xfId="1" applyFont="1" applyFill="1" applyBorder="1" applyAlignment="1">
      <alignment vertical="center" wrapText="1"/>
    </xf>
    <xf numFmtId="0" fontId="8" fillId="0" borderId="11" xfId="0" applyFont="1" applyBorder="1" applyAlignment="1">
      <alignment horizontal="left" wrapText="1"/>
    </xf>
    <xf numFmtId="165" fontId="6" fillId="0" borderId="11" xfId="0" applyNumberFormat="1" applyFont="1" applyBorder="1"/>
    <xf numFmtId="164" fontId="6" fillId="0" borderId="11" xfId="1" applyFont="1" applyBorder="1"/>
    <xf numFmtId="0" fontId="7" fillId="0" borderId="11" xfId="0" applyFont="1" applyBorder="1"/>
    <xf numFmtId="165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164" fontId="6" fillId="4" borderId="11" xfId="1" applyFont="1" applyFill="1" applyBorder="1"/>
    <xf numFmtId="164" fontId="6" fillId="5" borderId="11" xfId="0" applyNumberFormat="1" applyFont="1" applyFill="1" applyBorder="1"/>
    <xf numFmtId="0" fontId="24" fillId="6" borderId="0" xfId="0" applyFont="1" applyFill="1"/>
    <xf numFmtId="0" fontId="25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3" fillId="0" borderId="1" xfId="0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13" fillId="2" borderId="11" xfId="0" applyFont="1" applyFill="1" applyBorder="1" applyAlignment="1">
      <alignment horizontal="left" vertical="center"/>
    </xf>
    <xf numFmtId="164" fontId="13" fillId="2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27" fillId="0" borderId="0" xfId="0" applyFont="1" applyAlignment="1">
      <alignment horizontal="left"/>
    </xf>
    <xf numFmtId="0" fontId="27" fillId="0" borderId="0" xfId="0" applyFont="1"/>
    <xf numFmtId="0" fontId="29" fillId="0" borderId="0" xfId="0" applyFont="1"/>
    <xf numFmtId="0" fontId="30" fillId="2" borderId="11" xfId="0" applyFont="1" applyFill="1" applyBorder="1" applyAlignment="1">
      <alignment horizontal="left" vertical="center"/>
    </xf>
    <xf numFmtId="164" fontId="30" fillId="2" borderId="11" xfId="1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/>
    </xf>
    <xf numFmtId="0" fontId="29" fillId="0" borderId="11" xfId="0" applyFont="1" applyBorder="1" applyAlignment="1">
      <alignment horizontal="left"/>
    </xf>
    <xf numFmtId="164" fontId="29" fillId="0" borderId="11" xfId="1" applyFont="1" applyBorder="1" applyAlignment="1">
      <alignment horizontal="left" vertical="center" wrapText="1"/>
    </xf>
    <xf numFmtId="164" fontId="29" fillId="0" borderId="11" xfId="1" applyFont="1" applyBorder="1" applyAlignment="1">
      <alignment vertical="center" wrapText="1"/>
    </xf>
    <xf numFmtId="0" fontId="27" fillId="0" borderId="11" xfId="0" applyFont="1" applyBorder="1" applyAlignment="1">
      <alignment horizontal="left"/>
    </xf>
    <xf numFmtId="164" fontId="27" fillId="0" borderId="11" xfId="1" applyFont="1" applyBorder="1" applyAlignment="1">
      <alignment vertical="center" wrapText="1"/>
    </xf>
    <xf numFmtId="164" fontId="27" fillId="0" borderId="11" xfId="1" applyFont="1" applyBorder="1"/>
    <xf numFmtId="164" fontId="27" fillId="0" borderId="11" xfId="0" applyNumberFormat="1" applyFont="1" applyBorder="1"/>
    <xf numFmtId="164" fontId="29" fillId="0" borderId="11" xfId="0" applyNumberFormat="1" applyFont="1" applyBorder="1"/>
    <xf numFmtId="0" fontId="27" fillId="0" borderId="11" xfId="0" applyFont="1" applyBorder="1" applyAlignment="1">
      <alignment horizontal="left" wrapText="1"/>
    </xf>
    <xf numFmtId="164" fontId="27" fillId="6" borderId="11" xfId="1" applyFont="1" applyFill="1" applyBorder="1" applyAlignment="1">
      <alignment vertical="center" wrapText="1"/>
    </xf>
    <xf numFmtId="0" fontId="29" fillId="0" borderId="11" xfId="0" applyFont="1" applyBorder="1" applyAlignment="1">
      <alignment horizontal="left" wrapText="1"/>
    </xf>
    <xf numFmtId="165" fontId="29" fillId="0" borderId="11" xfId="0" applyNumberFormat="1" applyFont="1" applyBorder="1"/>
    <xf numFmtId="164" fontId="29" fillId="0" borderId="11" xfId="1" applyFont="1" applyBorder="1"/>
    <xf numFmtId="0" fontId="27" fillId="0" borderId="11" xfId="0" applyFont="1" applyBorder="1"/>
    <xf numFmtId="165" fontId="27" fillId="0" borderId="11" xfId="0" applyNumberFormat="1" applyFont="1" applyBorder="1"/>
    <xf numFmtId="0" fontId="30" fillId="4" borderId="11" xfId="0" applyFont="1" applyFill="1" applyBorder="1" applyAlignment="1">
      <alignment vertical="center"/>
    </xf>
    <xf numFmtId="164" fontId="29" fillId="4" borderId="11" xfId="1" applyFont="1" applyFill="1" applyBorder="1"/>
    <xf numFmtId="164" fontId="29" fillId="5" borderId="11" xfId="0" applyNumberFormat="1" applyFont="1" applyFill="1" applyBorder="1"/>
    <xf numFmtId="0" fontId="31" fillId="0" borderId="0" xfId="0" applyFont="1" applyAlignment="1">
      <alignment vertical="center" wrapText="1"/>
    </xf>
    <xf numFmtId="164" fontId="27" fillId="0" borderId="0" xfId="1" applyFont="1"/>
    <xf numFmtId="0" fontId="32" fillId="0" borderId="0" xfId="0" applyFont="1" applyAlignment="1">
      <alignment vertical="center" wrapText="1"/>
    </xf>
    <xf numFmtId="164" fontId="27" fillId="0" borderId="0" xfId="0" applyNumberFormat="1" applyFont="1"/>
    <xf numFmtId="165" fontId="27" fillId="0" borderId="0" xfId="0" applyNumberFormat="1" applyFont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33" fillId="6" borderId="0" xfId="0" applyFont="1" applyFill="1"/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222250</xdr:colOff>
      <xdr:row>0</xdr:row>
      <xdr:rowOff>47625</xdr:rowOff>
    </xdr:from>
    <xdr:to>
      <xdr:col>1</xdr:col>
      <xdr:colOff>984250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476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460376</xdr:colOff>
      <xdr:row>1</xdr:row>
      <xdr:rowOff>111125</xdr:rowOff>
    </xdr:from>
    <xdr:to>
      <xdr:col>1</xdr:col>
      <xdr:colOff>619126</xdr:colOff>
      <xdr:row>2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0376" y="473075"/>
          <a:ext cx="663575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MI.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50800</xdr:colOff>
      <xdr:row>0</xdr:row>
      <xdr:rowOff>38100</xdr:rowOff>
    </xdr:from>
    <xdr:to>
      <xdr:col>1</xdr:col>
      <xdr:colOff>1317625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625" y="38100"/>
          <a:ext cx="1266825" cy="1009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76" t="s">
        <v>0</v>
      </c>
      <c r="C2" s="77"/>
      <c r="D2" s="77"/>
    </row>
    <row r="3" spans="2:5" ht="21" customHeight="1" x14ac:dyDescent="0.25">
      <c r="B3" s="78" t="s">
        <v>1</v>
      </c>
      <c r="C3" s="79"/>
      <c r="D3" s="79"/>
    </row>
    <row r="4" spans="2:5" ht="15.75" x14ac:dyDescent="0.25">
      <c r="B4" s="80">
        <v>2022</v>
      </c>
      <c r="C4" s="81"/>
      <c r="D4" s="81"/>
    </row>
    <row r="5" spans="2:5" ht="15.75" customHeight="1" x14ac:dyDescent="0.25">
      <c r="B5" s="82" t="s">
        <v>2</v>
      </c>
      <c r="C5" s="83"/>
      <c r="D5" s="83"/>
    </row>
    <row r="6" spans="2:5" ht="15.75" customHeight="1" x14ac:dyDescent="0.25">
      <c r="B6" s="83" t="s">
        <v>3</v>
      </c>
      <c r="C6" s="83"/>
      <c r="D6" s="83"/>
    </row>
    <row r="8" spans="2:5" ht="15" customHeight="1" x14ac:dyDescent="0.25">
      <c r="B8" s="84" t="s">
        <v>4</v>
      </c>
      <c r="C8" s="85" t="s">
        <v>5</v>
      </c>
      <c r="D8" s="85" t="s">
        <v>6</v>
      </c>
    </row>
    <row r="9" spans="2:5" ht="30" customHeight="1" x14ac:dyDescent="0.25">
      <c r="B9" s="84"/>
      <c r="C9" s="86"/>
      <c r="D9" s="86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73" t="s">
        <v>99</v>
      </c>
      <c r="D92" s="73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73"/>
      <c r="D96" s="73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74"/>
      <c r="C99" s="74"/>
      <c r="D99" s="74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75"/>
      <c r="C102" s="75"/>
      <c r="D102" s="75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2:17" ht="21" customHeight="1" x14ac:dyDescent="0.25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17" ht="15.75" x14ac:dyDescent="0.25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2:17" ht="15.75" customHeight="1" x14ac:dyDescent="0.25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7" ht="24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73" t="s">
        <v>99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</row>
    <row r="95" spans="1:17" ht="23.25" x14ac:dyDescent="0.35">
      <c r="B95" s="28" t="s">
        <v>101</v>
      </c>
      <c r="C95" s="87" t="s">
        <v>103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1:17" ht="23.25" hidden="1" x14ac:dyDescent="0.35">
      <c r="B96" s="74"/>
      <c r="C96" s="74"/>
      <c r="D96" s="74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75"/>
      <c r="C99" s="75"/>
      <c r="D99" s="75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73" t="s">
        <v>102</v>
      </c>
      <c r="L94" s="73"/>
      <c r="M94" s="73"/>
      <c r="N94" s="73"/>
    </row>
    <row r="95" spans="2:17" ht="23.25" x14ac:dyDescent="0.35">
      <c r="B95" s="45" t="s">
        <v>125</v>
      </c>
      <c r="H95" s="46"/>
      <c r="I95" s="46"/>
      <c r="J95" s="46"/>
      <c r="K95" s="91" t="s">
        <v>123</v>
      </c>
      <c r="L95" s="91"/>
      <c r="M95" s="91"/>
      <c r="N95" s="91"/>
    </row>
    <row r="97" spans="1:17" ht="33.75" customHeight="1" x14ac:dyDescent="0.35">
      <c r="A97" s="1" t="s">
        <v>96</v>
      </c>
      <c r="D97" s="73" t="s">
        <v>99</v>
      </c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 t="s">
        <v>126</v>
      </c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73" t="s">
        <v>99</v>
      </c>
      <c r="K94" s="73"/>
      <c r="L94" s="73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87" t="s">
        <v>126</v>
      </c>
      <c r="K95" s="87"/>
      <c r="L95" s="87"/>
      <c r="M95" s="46"/>
      <c r="N95" s="46"/>
    </row>
    <row r="97" spans="1:17" ht="33.75" customHeight="1" x14ac:dyDescent="0.35">
      <c r="A97" s="1" t="s">
        <v>96</v>
      </c>
      <c r="D97" s="73"/>
      <c r="E97" s="73"/>
      <c r="F97" s="73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87"/>
      <c r="E98" s="87"/>
      <c r="F98" s="87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view="pageBreakPreview" topLeftCell="B1" zoomScale="60" zoomScaleNormal="100" workbookViewId="0">
      <pane xSplit="1" topLeftCell="C1" activePane="topRight" state="frozen"/>
      <selection activeCell="B1" sqref="B1"/>
      <selection pane="topRight" activeCell="O6" sqref="O1:O1048576"/>
    </sheetView>
  </sheetViews>
  <sheetFormatPr defaultColWidth="11.42578125" defaultRowHeight="15" x14ac:dyDescent="0.25"/>
  <cols>
    <col min="1" max="1" width="7.5703125" customWidth="1"/>
    <col min="2" max="2" width="80.7109375" customWidth="1"/>
    <col min="3" max="3" width="27.7109375" customWidth="1"/>
    <col min="4" max="4" width="28" customWidth="1"/>
    <col min="5" max="5" width="26.85546875" bestFit="1" customWidth="1"/>
    <col min="6" max="6" width="24.85546875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24.85546875" customWidth="1"/>
    <col min="17" max="17" width="34.7109375" customWidth="1"/>
  </cols>
  <sheetData>
    <row r="1" spans="2:18" ht="28.5" customHeight="1" x14ac:dyDescent="0.3"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92" t="s">
        <v>127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37"/>
    </row>
    <row r="5" spans="2:18" ht="15.75" customHeight="1" x14ac:dyDescent="0.25">
      <c r="B5" s="83" t="s">
        <v>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7" spans="2:18" ht="15" customHeight="1" x14ac:dyDescent="0.25">
      <c r="B7" s="96" t="s">
        <v>4</v>
      </c>
      <c r="C7" s="97" t="s">
        <v>5</v>
      </c>
      <c r="D7" s="97" t="s">
        <v>6</v>
      </c>
      <c r="E7" s="98" t="s">
        <v>7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</row>
    <row r="8" spans="2:18" ht="30" customHeight="1" x14ac:dyDescent="0.35">
      <c r="B8" s="96"/>
      <c r="C8" s="97"/>
      <c r="D8" s="97"/>
      <c r="E8" s="52" t="s">
        <v>8</v>
      </c>
      <c r="F8" s="52" t="s">
        <v>9</v>
      </c>
      <c r="G8" s="52" t="s">
        <v>10</v>
      </c>
      <c r="H8" s="52" t="s">
        <v>11</v>
      </c>
      <c r="I8" s="52" t="s">
        <v>12</v>
      </c>
      <c r="J8" s="52" t="s">
        <v>13</v>
      </c>
      <c r="K8" s="52" t="s">
        <v>14</v>
      </c>
      <c r="L8" s="52" t="s">
        <v>15</v>
      </c>
      <c r="M8" s="52" t="s">
        <v>16</v>
      </c>
      <c r="N8" s="52" t="s">
        <v>17</v>
      </c>
      <c r="O8" s="52" t="s">
        <v>18</v>
      </c>
      <c r="P8" s="52" t="s">
        <v>10</v>
      </c>
      <c r="Q8" s="52" t="s">
        <v>20</v>
      </c>
    </row>
    <row r="9" spans="2:18" s="4" customFormat="1" ht="27" customHeight="1" x14ac:dyDescent="0.3">
      <c r="B9" s="53" t="s">
        <v>21</v>
      </c>
      <c r="C9" s="54">
        <f>+C10+C16+C26+C36+C44+C52+C62+C67+C70</f>
        <v>1202938070</v>
      </c>
      <c r="D9" s="54">
        <f>+D10+D16+D26+D36+D44+D52+D62+D67+D70</f>
        <v>0</v>
      </c>
      <c r="E9" s="54">
        <f>+E10+E16+E26+E36+E44+E52+E62+E67+E70</f>
        <v>41619097.43</v>
      </c>
      <c r="F9" s="54">
        <f>+F10+F16+F26+F36+F44+F52+F62+F67+F70</f>
        <v>65818005.850000001</v>
      </c>
      <c r="G9" s="54">
        <f t="shared" ref="G9:P9" si="0">+G10+G16+G26+G36+G44+G52+G62+G67+G70</f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  <c r="K9" s="54">
        <f t="shared" si="0"/>
        <v>0</v>
      </c>
      <c r="L9" s="54">
        <f t="shared" si="0"/>
        <v>0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119614467.7</v>
      </c>
      <c r="Q9" s="54">
        <f>+E9+F9+G9+H9+I9+J9+K9+L9+M9+N9+O9+P9</f>
        <v>227051570.98000002</v>
      </c>
    </row>
    <row r="10" spans="2:18" s="4" customFormat="1" ht="27" customHeight="1" x14ac:dyDescent="0.3">
      <c r="B10" s="53" t="s">
        <v>22</v>
      </c>
      <c r="C10" s="55">
        <f>SUM(C11:C15)</f>
        <v>506673314</v>
      </c>
      <c r="D10" s="55">
        <v>947790</v>
      </c>
      <c r="E10" s="55">
        <f>SUM(E11:E15)</f>
        <v>34200083.119999997</v>
      </c>
      <c r="F10" s="55">
        <f>SUM(F11:F15)</f>
        <v>33288114.790000003</v>
      </c>
      <c r="G10" s="55">
        <f t="shared" ref="G10:P10" si="1">SUM(G11:G15)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55">
        <f t="shared" si="1"/>
        <v>0</v>
      </c>
      <c r="L10" s="55">
        <f t="shared" si="1"/>
        <v>0</v>
      </c>
      <c r="M10" s="55">
        <f t="shared" si="1"/>
        <v>0</v>
      </c>
      <c r="N10" s="55">
        <f t="shared" si="1"/>
        <v>0</v>
      </c>
      <c r="O10" s="55">
        <f t="shared" si="1"/>
        <v>0</v>
      </c>
      <c r="P10" s="55">
        <f t="shared" si="1"/>
        <v>37497462.149999999</v>
      </c>
      <c r="Q10" s="55">
        <f>SUM(Q11:Q15)</f>
        <v>104985660.06</v>
      </c>
    </row>
    <row r="11" spans="2:18" s="4" customFormat="1" ht="27" customHeight="1" x14ac:dyDescent="0.35">
      <c r="B11" s="57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s="4" customFormat="1" ht="27" customHeight="1" x14ac:dyDescent="0.35">
      <c r="B12" s="57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s="4" customFormat="1" ht="27" customHeight="1" x14ac:dyDescent="0.35">
      <c r="B13" s="57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s="4" customFormat="1" ht="27" customHeight="1" x14ac:dyDescent="0.35">
      <c r="B14" s="57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s="4" customFormat="1" ht="27" customHeight="1" x14ac:dyDescent="0.35">
      <c r="B15" s="57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s="4" customFormat="1" ht="27" customHeight="1" x14ac:dyDescent="0.35">
      <c r="B16" s="53" t="s">
        <v>28</v>
      </c>
      <c r="C16" s="55">
        <f>SUM(C17:C25)</f>
        <v>554445095</v>
      </c>
      <c r="D16" s="55">
        <f>SUM(D17:D25)</f>
        <v>-324272790</v>
      </c>
      <c r="E16" s="55">
        <f>SUM(E17:E25)</f>
        <v>7419014.3099999996</v>
      </c>
      <c r="F16" s="55">
        <f>SUM(F17:F25)</f>
        <v>6779891.0600000005</v>
      </c>
      <c r="G16" s="55">
        <f t="shared" ref="G16:P16" si="3">SUM(G17:G25)</f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f t="shared" si="3"/>
        <v>0</v>
      </c>
      <c r="M16" s="55">
        <f t="shared" si="3"/>
        <v>0</v>
      </c>
      <c r="N16" s="55">
        <f t="shared" si="3"/>
        <v>0</v>
      </c>
      <c r="O16" s="55">
        <f t="shared" si="3"/>
        <v>0</v>
      </c>
      <c r="P16" s="55">
        <f t="shared" si="3"/>
        <v>18424885.240000002</v>
      </c>
      <c r="Q16" s="56">
        <f>+Q17+Q18+Q19+Q20+Q21+Q22+Q23+Q24+Q25</f>
        <v>32623790.609999999</v>
      </c>
    </row>
    <row r="17" spans="2:17" s="4" customFormat="1" ht="27" customHeight="1" x14ac:dyDescent="0.35">
      <c r="B17" s="57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s="4" customFormat="1" ht="27" customHeight="1" x14ac:dyDescent="0.35">
      <c r="B18" s="57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s="4" customFormat="1" ht="27" customHeight="1" x14ac:dyDescent="0.35">
      <c r="B19" s="57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s="4" customFormat="1" ht="27" customHeight="1" x14ac:dyDescent="0.35">
      <c r="B20" s="57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s="4" customFormat="1" ht="27" customHeight="1" x14ac:dyDescent="0.35">
      <c r="B21" s="57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s="4" customFormat="1" ht="27" customHeight="1" x14ac:dyDescent="0.35">
      <c r="B22" s="57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s="4" customFormat="1" ht="45.75" customHeight="1" x14ac:dyDescent="0.35">
      <c r="B23" s="61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s="4" customFormat="1" ht="43.5" customHeight="1" x14ac:dyDescent="0.35">
      <c r="B24" s="61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s="4" customFormat="1" ht="27" customHeight="1" x14ac:dyDescent="0.35">
      <c r="B25" s="57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s="4" customFormat="1" ht="27" customHeight="1" x14ac:dyDescent="0.35">
      <c r="B26" s="53" t="s">
        <v>38</v>
      </c>
      <c r="C26" s="55">
        <f>SUM(C27:C35)</f>
        <v>79710000</v>
      </c>
      <c r="D26" s="55">
        <f>SUM(D27:D35)</f>
        <v>322000000</v>
      </c>
      <c r="E26" s="55">
        <f>SUM(E27:E35)</f>
        <v>0</v>
      </c>
      <c r="F26" s="55">
        <f>SUM(F27:F35)</f>
        <v>25750000</v>
      </c>
      <c r="G26" s="55">
        <f t="shared" ref="G26:P26" si="5">SUM(G27:G35)</f>
        <v>0</v>
      </c>
      <c r="H26" s="55">
        <f t="shared" si="5"/>
        <v>0</v>
      </c>
      <c r="I26" s="55">
        <f t="shared" si="5"/>
        <v>0</v>
      </c>
      <c r="J26" s="55">
        <f t="shared" si="5"/>
        <v>0</v>
      </c>
      <c r="K26" s="55">
        <f t="shared" si="5"/>
        <v>0</v>
      </c>
      <c r="L26" s="55">
        <f t="shared" si="5"/>
        <v>0</v>
      </c>
      <c r="M26" s="55">
        <f t="shared" si="5"/>
        <v>0</v>
      </c>
      <c r="N26" s="55">
        <f t="shared" si="5"/>
        <v>0</v>
      </c>
      <c r="O26" s="55">
        <f t="shared" si="5"/>
        <v>0</v>
      </c>
      <c r="P26" s="55">
        <f t="shared" si="5"/>
        <v>59950427.600000001</v>
      </c>
      <c r="Q26" s="56">
        <f>+Q27+Q28+Q29+Q30+Q31+Q33+Q32+Q34+Q35+Q36+Q37</f>
        <v>85700427.599999994</v>
      </c>
    </row>
    <row r="27" spans="2:17" s="4" customFormat="1" ht="27" customHeight="1" x14ac:dyDescent="0.35">
      <c r="B27" s="57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s="4" customFormat="1" ht="27" customHeight="1" x14ac:dyDescent="0.35">
      <c r="B28" s="57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s="4" customFormat="1" ht="27" customHeight="1" x14ac:dyDescent="0.35">
      <c r="B29" s="57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2"/>
      <c r="M29" s="58"/>
      <c r="N29" s="58"/>
      <c r="O29" s="58"/>
      <c r="P29" s="59">
        <v>59558880</v>
      </c>
      <c r="Q29" s="60">
        <f t="shared" si="4"/>
        <v>85308880</v>
      </c>
    </row>
    <row r="30" spans="2:17" s="4" customFormat="1" ht="27" customHeight="1" x14ac:dyDescent="0.35">
      <c r="B30" s="57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s="4" customFormat="1" ht="27" customHeight="1" x14ac:dyDescent="0.35">
      <c r="B31" s="57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s="4" customFormat="1" ht="42" customHeight="1" x14ac:dyDescent="0.35">
      <c r="B32" s="57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s="4" customFormat="1" ht="39" customHeight="1" x14ac:dyDescent="0.35">
      <c r="B33" s="61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s="4" customFormat="1" ht="39.75" customHeight="1" x14ac:dyDescent="0.35">
      <c r="B34" s="61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s="4" customFormat="1" ht="27" customHeight="1" x14ac:dyDescent="0.35">
      <c r="B35" s="57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s="4" customFormat="1" ht="27" customHeight="1" x14ac:dyDescent="0.35">
      <c r="B36" s="53" t="s">
        <v>48</v>
      </c>
      <c r="C36" s="55">
        <f>SUM(C37:C42)</f>
        <v>0</v>
      </c>
      <c r="D36" s="55"/>
      <c r="E36" s="55">
        <f>SUM(E37:E42)</f>
        <v>0</v>
      </c>
      <c r="F36" s="55"/>
      <c r="G36" s="55"/>
      <c r="H36" s="55"/>
      <c r="I36" s="55"/>
      <c r="J36" s="55"/>
      <c r="K36" s="55"/>
      <c r="L36" s="55"/>
      <c r="M36" s="55"/>
      <c r="N36" s="58"/>
      <c r="O36" s="58"/>
      <c r="P36" s="58"/>
      <c r="Q36" s="60">
        <f t="shared" si="4"/>
        <v>0</v>
      </c>
    </row>
    <row r="37" spans="2:17" s="4" customFormat="1" ht="27" customHeight="1" x14ac:dyDescent="0.35">
      <c r="B37" s="57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s="4" customFormat="1" ht="38.25" customHeight="1" x14ac:dyDescent="0.35">
      <c r="B38" s="61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s="4" customFormat="1" ht="42" customHeight="1" x14ac:dyDescent="0.35">
      <c r="B39" s="61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s="4" customFormat="1" ht="42" customHeight="1" x14ac:dyDescent="0.35">
      <c r="B40" s="61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s="4" customFormat="1" ht="39.75" customHeight="1" x14ac:dyDescent="0.35">
      <c r="B41" s="61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s="4" customFormat="1" ht="27" customHeight="1" x14ac:dyDescent="0.35">
      <c r="B42" s="61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s="4" customFormat="1" ht="27" customHeight="1" x14ac:dyDescent="0.35">
      <c r="B43" s="57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s="4" customFormat="1" ht="36.75" customHeight="1" x14ac:dyDescent="0.35">
      <c r="B44" s="61" t="s">
        <v>56</v>
      </c>
      <c r="C44" s="55">
        <f>SUM(C45:C51)</f>
        <v>0</v>
      </c>
      <c r="D44" s="55">
        <f>SUM(D45:D51)</f>
        <v>0</v>
      </c>
      <c r="E44" s="55">
        <f>SUM(E45:E51)</f>
        <v>0</v>
      </c>
      <c r="F44" s="55">
        <f t="shared" ref="F44:P44" si="6">SUM(F45:F51)</f>
        <v>0</v>
      </c>
      <c r="G44" s="55">
        <f t="shared" si="6"/>
        <v>0</v>
      </c>
      <c r="H44" s="55">
        <f t="shared" si="6"/>
        <v>0</v>
      </c>
      <c r="I44" s="55">
        <f t="shared" si="6"/>
        <v>0</v>
      </c>
      <c r="J44" s="55">
        <f t="shared" si="6"/>
        <v>0</v>
      </c>
      <c r="K44" s="55">
        <f t="shared" si="6"/>
        <v>0</v>
      </c>
      <c r="L44" s="55">
        <f t="shared" si="6"/>
        <v>0</v>
      </c>
      <c r="M44" s="55">
        <f t="shared" si="6"/>
        <v>0</v>
      </c>
      <c r="N44" s="55">
        <f t="shared" si="6"/>
        <v>0</v>
      </c>
      <c r="O44" s="55">
        <f t="shared" si="6"/>
        <v>0</v>
      </c>
      <c r="P44" s="55">
        <f t="shared" si="6"/>
        <v>0</v>
      </c>
      <c r="Q44" s="60">
        <f t="shared" si="4"/>
        <v>0</v>
      </c>
    </row>
    <row r="45" spans="2:17" s="4" customFormat="1" ht="27" customHeight="1" x14ac:dyDescent="0.35">
      <c r="B45" s="53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s="4" customFormat="1" ht="36" customHeight="1" x14ac:dyDescent="0.35">
      <c r="B46" s="57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s="4" customFormat="1" ht="49.5" customHeight="1" x14ac:dyDescent="0.35">
      <c r="B47" s="61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s="4" customFormat="1" ht="42" customHeight="1" x14ac:dyDescent="0.35">
      <c r="B48" s="61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s="4" customFormat="1" ht="36.75" customHeight="1" x14ac:dyDescent="0.35">
      <c r="B49" s="61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s="4" customFormat="1" ht="27" customHeight="1" x14ac:dyDescent="0.35">
      <c r="B50" s="57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s="4" customFormat="1" ht="36.75" customHeight="1" x14ac:dyDescent="0.35">
      <c r="B51" s="61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s="4" customFormat="1" ht="27" customHeight="1" x14ac:dyDescent="0.35">
      <c r="B52" s="53" t="s">
        <v>64</v>
      </c>
      <c r="C52" s="55">
        <f>SUM(C53:C61)</f>
        <v>52109661</v>
      </c>
      <c r="D52" s="55">
        <f>SUM(D53:D61)</f>
        <v>0</v>
      </c>
      <c r="E52" s="55">
        <f>SUM(E53:E61)</f>
        <v>0</v>
      </c>
      <c r="F52" s="55">
        <f t="shared" ref="F52:P52" si="7">SUM(F53:F61)</f>
        <v>0</v>
      </c>
      <c r="G52" s="55">
        <f t="shared" si="7"/>
        <v>0</v>
      </c>
      <c r="H52" s="55">
        <f t="shared" si="7"/>
        <v>0</v>
      </c>
      <c r="I52" s="55">
        <f t="shared" si="7"/>
        <v>0</v>
      </c>
      <c r="J52" s="55">
        <f t="shared" si="7"/>
        <v>0</v>
      </c>
      <c r="K52" s="55">
        <f t="shared" si="7"/>
        <v>0</v>
      </c>
      <c r="L52" s="55">
        <f t="shared" si="7"/>
        <v>0</v>
      </c>
      <c r="M52" s="55">
        <f t="shared" si="7"/>
        <v>0</v>
      </c>
      <c r="N52" s="55">
        <f t="shared" si="7"/>
        <v>0</v>
      </c>
      <c r="O52" s="55">
        <f t="shared" si="7"/>
        <v>0</v>
      </c>
      <c r="P52" s="55">
        <f t="shared" si="7"/>
        <v>0</v>
      </c>
      <c r="Q52" s="56">
        <f>+Q53+Q54+Q55+Q56+Q57+Q58+Q59+Q60+Q61</f>
        <v>0</v>
      </c>
    </row>
    <row r="53" spans="2:17" s="4" customFormat="1" ht="27" customHeight="1" x14ac:dyDescent="0.35">
      <c r="B53" s="57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s="4" customFormat="1" ht="42" customHeight="1" x14ac:dyDescent="0.35">
      <c r="B54" s="61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s="4" customFormat="1" ht="27" customHeight="1" x14ac:dyDescent="0.35">
      <c r="B55" s="57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s="4" customFormat="1" ht="38.25" customHeight="1" x14ac:dyDescent="0.35">
      <c r="B56" s="61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s="4" customFormat="1" ht="27" customHeight="1" x14ac:dyDescent="0.35">
      <c r="B57" s="57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s="4" customFormat="1" ht="27" customHeight="1" x14ac:dyDescent="0.35">
      <c r="B58" s="57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s="4" customFormat="1" ht="27" customHeight="1" x14ac:dyDescent="0.35">
      <c r="B59" s="57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s="4" customFormat="1" ht="27" customHeight="1" x14ac:dyDescent="0.35">
      <c r="B60" s="57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s="4" customFormat="1" ht="36.75" customHeight="1" x14ac:dyDescent="0.35">
      <c r="B61" s="61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s="4" customFormat="1" ht="27" customHeight="1" x14ac:dyDescent="0.35">
      <c r="B62" s="53" t="s">
        <v>74</v>
      </c>
      <c r="C62" s="55">
        <f>SUM(C63:C65)</f>
        <v>10000000</v>
      </c>
      <c r="D62" s="55">
        <f>SUM(D63:D65)</f>
        <v>1325000</v>
      </c>
      <c r="E62" s="55">
        <f>SUM(E63:E65)</f>
        <v>0</v>
      </c>
      <c r="F62" s="55">
        <f t="shared" ref="F62:P62" si="8">SUM(F63:F65)</f>
        <v>0</v>
      </c>
      <c r="G62" s="55">
        <f t="shared" si="8"/>
        <v>0</v>
      </c>
      <c r="H62" s="55">
        <f t="shared" si="8"/>
        <v>0</v>
      </c>
      <c r="I62" s="55">
        <f t="shared" si="8"/>
        <v>0</v>
      </c>
      <c r="J62" s="55">
        <f t="shared" si="8"/>
        <v>0</v>
      </c>
      <c r="K62" s="55">
        <f t="shared" si="8"/>
        <v>0</v>
      </c>
      <c r="L62" s="55">
        <f t="shared" si="8"/>
        <v>0</v>
      </c>
      <c r="M62" s="55">
        <f t="shared" si="8"/>
        <v>0</v>
      </c>
      <c r="N62" s="55">
        <f t="shared" si="8"/>
        <v>0</v>
      </c>
      <c r="O62" s="55">
        <f t="shared" si="8"/>
        <v>0</v>
      </c>
      <c r="P62" s="55">
        <f t="shared" si="8"/>
        <v>3741692.71</v>
      </c>
      <c r="Q62" s="60">
        <f t="shared" si="4"/>
        <v>3741692.71</v>
      </c>
    </row>
    <row r="63" spans="2:17" s="4" customFormat="1" ht="27" customHeight="1" x14ac:dyDescent="0.35">
      <c r="B63" s="57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s="4" customFormat="1" ht="27" customHeight="1" x14ac:dyDescent="0.35">
      <c r="B64" s="57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s="4" customFormat="1" ht="27" customHeight="1" x14ac:dyDescent="0.35">
      <c r="B65" s="57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s="4" customFormat="1" ht="44.25" customHeight="1" x14ac:dyDescent="0.35">
      <c r="B66" s="61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s="4" customFormat="1" ht="42" customHeight="1" x14ac:dyDescent="0.35">
      <c r="B67" s="63" t="s">
        <v>79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8"/>
      <c r="P67" s="59"/>
      <c r="Q67" s="60">
        <f t="shared" si="4"/>
        <v>0</v>
      </c>
    </row>
    <row r="68" spans="2:17" s="4" customFormat="1" ht="27" customHeight="1" x14ac:dyDescent="0.35">
      <c r="B68" s="57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s="4" customFormat="1" ht="39.75" customHeight="1" x14ac:dyDescent="0.35">
      <c r="B69" s="61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s="4" customFormat="1" ht="27" customHeight="1" x14ac:dyDescent="0.35">
      <c r="B70" s="53" t="s">
        <v>82</v>
      </c>
      <c r="C70" s="55">
        <f>SUM(C71:C73)</f>
        <v>0</v>
      </c>
      <c r="D70" s="55">
        <f>SUM(D71:D73)</f>
        <v>0</v>
      </c>
      <c r="E70" s="55">
        <f>SUM(E71:E73)</f>
        <v>0</v>
      </c>
      <c r="F70" s="55">
        <f t="shared" ref="F70:P70" si="9">SUM(F71:F73)</f>
        <v>0</v>
      </c>
      <c r="G70" s="55">
        <f t="shared" si="9"/>
        <v>0</v>
      </c>
      <c r="H70" s="55">
        <f t="shared" si="9"/>
        <v>0</v>
      </c>
      <c r="I70" s="55">
        <f t="shared" si="9"/>
        <v>0</v>
      </c>
      <c r="J70" s="55">
        <f t="shared" si="9"/>
        <v>0</v>
      </c>
      <c r="K70" s="55">
        <f t="shared" si="9"/>
        <v>0</v>
      </c>
      <c r="L70" s="55">
        <f t="shared" si="9"/>
        <v>0</v>
      </c>
      <c r="M70" s="55">
        <f t="shared" si="9"/>
        <v>0</v>
      </c>
      <c r="N70" s="55">
        <f t="shared" si="9"/>
        <v>0</v>
      </c>
      <c r="O70" s="55">
        <f t="shared" si="9"/>
        <v>0</v>
      </c>
      <c r="P70" s="55">
        <f t="shared" si="9"/>
        <v>0</v>
      </c>
      <c r="Q70" s="60">
        <f t="shared" si="4"/>
        <v>0</v>
      </c>
    </row>
    <row r="71" spans="2:17" s="4" customFormat="1" ht="27" customHeight="1" x14ac:dyDescent="0.35">
      <c r="B71" s="57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s="4" customFormat="1" ht="27" customHeight="1" x14ac:dyDescent="0.35">
      <c r="B72" s="57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s="4" customFormat="1" ht="42" customHeight="1" x14ac:dyDescent="0.35">
      <c r="B73" s="61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s="4" customFormat="1" ht="27" customHeight="1" x14ac:dyDescent="0.35">
      <c r="B74" s="53" t="s">
        <v>86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5"/>
      <c r="Q74" s="65"/>
    </row>
    <row r="75" spans="2:17" s="4" customFormat="1" ht="27" customHeight="1" x14ac:dyDescent="0.35">
      <c r="B75" s="53" t="s">
        <v>87</v>
      </c>
      <c r="C75" s="64"/>
      <c r="D75" s="64"/>
      <c r="E75" s="64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59"/>
      <c r="Q75" s="60">
        <f t="shared" si="4"/>
        <v>0</v>
      </c>
    </row>
    <row r="76" spans="2:17" s="4" customFormat="1" ht="27" customHeight="1" x14ac:dyDescent="0.35">
      <c r="B76" s="57" t="s">
        <v>88</v>
      </c>
      <c r="C76" s="67"/>
      <c r="D76" s="67"/>
      <c r="E76" s="67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59"/>
      <c r="Q76" s="60">
        <f t="shared" si="4"/>
        <v>0</v>
      </c>
    </row>
    <row r="77" spans="2:17" s="4" customFormat="1" ht="27" customHeight="1" x14ac:dyDescent="0.35">
      <c r="B77" s="57" t="s">
        <v>89</v>
      </c>
      <c r="C77" s="67"/>
      <c r="D77" s="67"/>
      <c r="E77" s="67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59"/>
      <c r="Q77" s="60">
        <f t="shared" si="4"/>
        <v>0</v>
      </c>
    </row>
    <row r="78" spans="2:17" s="4" customFormat="1" ht="27" customHeight="1" x14ac:dyDescent="0.35">
      <c r="B78" s="53" t="s">
        <v>90</v>
      </c>
      <c r="C78" s="64"/>
      <c r="D78" s="64"/>
      <c r="E78" s="64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59"/>
      <c r="Q78" s="60">
        <f t="shared" si="4"/>
        <v>0</v>
      </c>
    </row>
    <row r="79" spans="2:17" s="4" customFormat="1" ht="27" customHeight="1" x14ac:dyDescent="0.35">
      <c r="B79" s="57" t="s">
        <v>91</v>
      </c>
      <c r="C79" s="67"/>
      <c r="D79" s="67"/>
      <c r="E79" s="67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59"/>
      <c r="Q79" s="60">
        <f t="shared" si="4"/>
        <v>0</v>
      </c>
    </row>
    <row r="80" spans="2:17" s="4" customFormat="1" ht="27" customHeight="1" x14ac:dyDescent="0.35">
      <c r="B80" s="57" t="s">
        <v>92</v>
      </c>
      <c r="C80" s="67"/>
      <c r="D80" s="67"/>
      <c r="E80" s="67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59"/>
      <c r="Q80" s="60">
        <f t="shared" si="4"/>
        <v>0</v>
      </c>
    </row>
    <row r="81" spans="2:17" s="4" customFormat="1" ht="27" customHeight="1" x14ac:dyDescent="0.35">
      <c r="B81" s="53" t="s">
        <v>93</v>
      </c>
      <c r="C81" s="64"/>
      <c r="D81" s="64"/>
      <c r="E81" s="64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59"/>
      <c r="Q81" s="60">
        <f t="shared" ref="Q81:Q82" si="10">+E81+F81+G81+H81+I81+J81+K81+L81+M81+N81+O81+P81</f>
        <v>0</v>
      </c>
    </row>
    <row r="82" spans="2:17" s="4" customFormat="1" ht="27" customHeight="1" x14ac:dyDescent="0.35">
      <c r="B82" s="57" t="s">
        <v>94</v>
      </c>
      <c r="C82" s="67"/>
      <c r="D82" s="67"/>
      <c r="E82" s="67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59"/>
      <c r="Q82" s="60">
        <f t="shared" si="10"/>
        <v>0</v>
      </c>
    </row>
    <row r="83" spans="2:17" s="4" customFormat="1" ht="24.95" customHeight="1" x14ac:dyDescent="0.35">
      <c r="B83" s="68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C85" s="39"/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x14ac:dyDescent="0.25">
      <c r="B91" s="72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129</v>
      </c>
      <c r="F94" s="74" t="s">
        <v>130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2:17" ht="23.25" x14ac:dyDescent="0.35">
      <c r="B95" s="45" t="s">
        <v>101</v>
      </c>
      <c r="F95" s="87" t="s">
        <v>126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</row>
    <row r="96" spans="2:17" ht="23.25" customHeight="1" x14ac:dyDescent="0.35">
      <c r="E96" s="27"/>
    </row>
    <row r="97" spans="1:17" ht="33.75" customHeight="1" x14ac:dyDescent="0.35">
      <c r="A97" s="1"/>
      <c r="B97" s="71"/>
      <c r="C97" s="73"/>
      <c r="D97" s="73"/>
      <c r="E97" s="20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C98" s="87"/>
      <c r="D98" s="87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59055118110236227" right="0.31496062992125984" top="0.70866141732283472" bottom="0.6692913385826772" header="0.31496062992125984" footer="0.31496062992125984"/>
  <pageSetup scale="50" orientation="landscape" r:id="rId1"/>
  <rowBreaks count="1" manualBreakCount="1">
    <brk id="38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03"/>
  <sheetViews>
    <sheetView tabSelected="1" topLeftCell="B1" zoomScaleNormal="100" workbookViewId="0">
      <selection activeCell="E92" sqref="E92"/>
    </sheetView>
  </sheetViews>
  <sheetFormatPr defaultColWidth="11.42578125" defaultRowHeight="12" x14ac:dyDescent="0.2"/>
  <cols>
    <col min="1" max="1" width="7.5703125" style="106" hidden="1" customWidth="1"/>
    <col min="2" max="2" width="50.42578125" style="106" customWidth="1"/>
    <col min="3" max="3" width="17.42578125" style="106" bestFit="1" customWidth="1"/>
    <col min="4" max="4" width="18.5703125" style="106" bestFit="1" customWidth="1"/>
    <col min="5" max="5" width="12" style="106" bestFit="1" customWidth="1"/>
    <col min="6" max="6" width="16" style="106" customWidth="1"/>
    <col min="7" max="7" width="20.140625" style="106" hidden="1" customWidth="1"/>
    <col min="8" max="8" width="21" style="106" hidden="1" customWidth="1"/>
    <col min="9" max="9" width="18.85546875" style="106" hidden="1" customWidth="1"/>
    <col min="10" max="10" width="17.28515625" style="106" hidden="1" customWidth="1"/>
    <col min="11" max="11" width="16" style="106" hidden="1" customWidth="1"/>
    <col min="12" max="12" width="21.28515625" style="106" hidden="1" customWidth="1"/>
    <col min="13" max="13" width="20.42578125" style="106" hidden="1" customWidth="1"/>
    <col min="14" max="14" width="18.7109375" style="106" hidden="1" customWidth="1"/>
    <col min="15" max="15" width="17.85546875" style="106" hidden="1" customWidth="1"/>
    <col min="16" max="17" width="17.140625" style="106" customWidth="1"/>
    <col min="18" max="18" width="17.7109375" style="106" customWidth="1"/>
    <col min="19" max="19" width="15.42578125" style="106" customWidth="1"/>
    <col min="20" max="16384" width="11.42578125" style="106"/>
  </cols>
  <sheetData>
    <row r="1" spans="2:20" ht="28.5" customHeight="1" x14ac:dyDescent="0.2"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5"/>
    </row>
    <row r="2" spans="2:20" ht="21" customHeight="1" x14ac:dyDescent="0.2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107"/>
    </row>
    <row r="3" spans="2:20" ht="21" x14ac:dyDescent="0.2">
      <c r="B3" s="101">
        <v>2023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5"/>
    </row>
    <row r="4" spans="2:20" ht="29.25" customHeight="1" x14ac:dyDescent="0.2">
      <c r="B4" s="103" t="s">
        <v>127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</row>
    <row r="5" spans="2:20" ht="30.75" customHeight="1" x14ac:dyDescent="0.2">
      <c r="B5" s="79" t="s">
        <v>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7" spans="2:20" ht="15" customHeight="1" x14ac:dyDescent="0.2">
      <c r="B7" s="108" t="s">
        <v>4</v>
      </c>
      <c r="C7" s="109" t="s">
        <v>5</v>
      </c>
      <c r="D7" s="109" t="s">
        <v>6</v>
      </c>
      <c r="E7" s="110" t="s">
        <v>7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</row>
    <row r="8" spans="2:20" ht="30" customHeight="1" x14ac:dyDescent="0.2">
      <c r="B8" s="108"/>
      <c r="C8" s="109"/>
      <c r="D8" s="109"/>
      <c r="E8" s="111" t="s">
        <v>8</v>
      </c>
      <c r="F8" s="111" t="s">
        <v>9</v>
      </c>
      <c r="G8" s="111" t="s">
        <v>10</v>
      </c>
      <c r="H8" s="111" t="s">
        <v>11</v>
      </c>
      <c r="I8" s="111" t="s">
        <v>12</v>
      </c>
      <c r="J8" s="111" t="s">
        <v>13</v>
      </c>
      <c r="K8" s="111" t="s">
        <v>14</v>
      </c>
      <c r="L8" s="111" t="s">
        <v>15</v>
      </c>
      <c r="M8" s="111" t="s">
        <v>16</v>
      </c>
      <c r="N8" s="111" t="s">
        <v>17</v>
      </c>
      <c r="O8" s="111" t="s">
        <v>18</v>
      </c>
      <c r="P8" s="111" t="s">
        <v>10</v>
      </c>
      <c r="Q8" s="111" t="s">
        <v>11</v>
      </c>
      <c r="R8" s="111" t="s">
        <v>12</v>
      </c>
      <c r="S8" s="111" t="s">
        <v>20</v>
      </c>
    </row>
    <row r="9" spans="2:20" ht="27" customHeight="1" x14ac:dyDescent="0.2">
      <c r="B9" s="112" t="s">
        <v>21</v>
      </c>
      <c r="C9" s="113">
        <f>+C10+C16+C26+C36+C44+C52+C62+C67+C70</f>
        <v>1202938070</v>
      </c>
      <c r="D9" s="113">
        <f>+D10+D16+D26+D36+D44+D52+D62+D67+D70</f>
        <v>0</v>
      </c>
      <c r="E9" s="113">
        <f>+E10+E16+E26+E36+E44+E52+E62+E67+E70</f>
        <v>41539542.869999997</v>
      </c>
      <c r="F9" s="113">
        <f>+F10+F16+F26+F36+F44+F52+F62+F67+F70</f>
        <v>65818005.850000001</v>
      </c>
      <c r="G9" s="113">
        <f t="shared" ref="G9:P9" si="0">+G10+G16+G26+G36+G44+G52+G62+G67+G70</f>
        <v>0</v>
      </c>
      <c r="H9" s="113">
        <f t="shared" si="0"/>
        <v>0</v>
      </c>
      <c r="I9" s="113">
        <f t="shared" si="0"/>
        <v>0</v>
      </c>
      <c r="J9" s="113">
        <f t="shared" si="0"/>
        <v>0</v>
      </c>
      <c r="K9" s="113">
        <f t="shared" si="0"/>
        <v>0</v>
      </c>
      <c r="L9" s="113">
        <f t="shared" si="0"/>
        <v>0</v>
      </c>
      <c r="M9" s="113">
        <f t="shared" si="0"/>
        <v>0</v>
      </c>
      <c r="N9" s="113">
        <f t="shared" si="0"/>
        <v>0</v>
      </c>
      <c r="O9" s="113">
        <f t="shared" si="0"/>
        <v>0</v>
      </c>
      <c r="P9" s="113">
        <f t="shared" si="0"/>
        <v>115872774.99000001</v>
      </c>
      <c r="Q9" s="113">
        <f t="shared" ref="Q9" si="1">+Q10+Q16+Q26+Q36+Q44+Q52+Q62+Q67+Q70</f>
        <v>72946987.150000006</v>
      </c>
      <c r="R9" s="113">
        <f>+R10+R16+R26+R36+R44+R52+R62+R67+R70</f>
        <v>197227040.91000003</v>
      </c>
      <c r="S9" s="113">
        <f>+E9+F9+G9+H9+I9+J9+K9+L9+M9+N9+O9+P9+Q9+R9</f>
        <v>493404351.77000004</v>
      </c>
    </row>
    <row r="10" spans="2:20" ht="27" customHeight="1" x14ac:dyDescent="0.2">
      <c r="B10" s="112" t="s">
        <v>22</v>
      </c>
      <c r="C10" s="114">
        <f>SUM(C11:C15)</f>
        <v>506673314</v>
      </c>
      <c r="D10" s="114">
        <f>SUM(D11:D15)</f>
        <v>-98566976.950000003</v>
      </c>
      <c r="E10" s="114">
        <f>SUM(E11:E15)</f>
        <v>34200083.119999997</v>
      </c>
      <c r="F10" s="114">
        <f>SUM(F11:F15)</f>
        <v>33288114.790000003</v>
      </c>
      <c r="G10" s="114">
        <f t="shared" ref="G10:P10" si="2">SUM(G11:G15)</f>
        <v>0</v>
      </c>
      <c r="H10" s="114">
        <f t="shared" si="2"/>
        <v>0</v>
      </c>
      <c r="I10" s="114">
        <f t="shared" si="2"/>
        <v>0</v>
      </c>
      <c r="J10" s="114">
        <f t="shared" si="2"/>
        <v>0</v>
      </c>
      <c r="K10" s="114">
        <f t="shared" si="2"/>
        <v>0</v>
      </c>
      <c r="L10" s="114">
        <f t="shared" si="2"/>
        <v>0</v>
      </c>
      <c r="M10" s="114">
        <f t="shared" si="2"/>
        <v>0</v>
      </c>
      <c r="N10" s="114">
        <f t="shared" si="2"/>
        <v>0</v>
      </c>
      <c r="O10" s="114">
        <f t="shared" si="2"/>
        <v>0</v>
      </c>
      <c r="P10" s="114">
        <f t="shared" si="2"/>
        <v>37497462.149999999</v>
      </c>
      <c r="Q10" s="114">
        <f t="shared" ref="Q10:R10" si="3">SUM(Q11:Q15)</f>
        <v>44097563.449999996</v>
      </c>
      <c r="R10" s="114">
        <f t="shared" si="3"/>
        <v>63175010.74000001</v>
      </c>
      <c r="S10" s="114">
        <f>SUM(S11:S15)</f>
        <v>212258234.25</v>
      </c>
    </row>
    <row r="11" spans="2:20" ht="27" customHeight="1" x14ac:dyDescent="0.2">
      <c r="B11" s="115" t="s">
        <v>23</v>
      </c>
      <c r="C11" s="116">
        <v>378779046</v>
      </c>
      <c r="D11" s="116">
        <v>-97805494.950000003</v>
      </c>
      <c r="E11" s="116">
        <v>28476385.609999999</v>
      </c>
      <c r="F11" s="116">
        <v>27613217.850000001</v>
      </c>
      <c r="G11" s="116"/>
      <c r="H11" s="116"/>
      <c r="I11" s="116"/>
      <c r="J11" s="116"/>
      <c r="K11" s="116"/>
      <c r="L11" s="116"/>
      <c r="M11" s="116"/>
      <c r="N11" s="116"/>
      <c r="O11" s="117"/>
      <c r="P11" s="117">
        <v>31508505.510000002</v>
      </c>
      <c r="Q11" s="117">
        <v>31171252.18</v>
      </c>
      <c r="R11" s="117">
        <v>30731949.940000001</v>
      </c>
      <c r="S11" s="118">
        <f>+E11+F11+G11+H11+I11+J11+K11+L11+M11+N11+O11+P11+Q11+R11</f>
        <v>149501311.09</v>
      </c>
    </row>
    <row r="12" spans="2:20" ht="27" customHeight="1" x14ac:dyDescent="0.2">
      <c r="B12" s="115" t="s">
        <v>24</v>
      </c>
      <c r="C12" s="116">
        <v>75415154</v>
      </c>
      <c r="D12" s="116">
        <v>7417428</v>
      </c>
      <c r="E12" s="116">
        <v>1490000</v>
      </c>
      <c r="F12" s="116">
        <v>1490000</v>
      </c>
      <c r="G12" s="116"/>
      <c r="H12" s="116"/>
      <c r="I12" s="116"/>
      <c r="J12" s="116"/>
      <c r="K12" s="116"/>
      <c r="L12" s="116"/>
      <c r="M12" s="116"/>
      <c r="N12" s="116"/>
      <c r="O12" s="117"/>
      <c r="P12" s="117">
        <v>1490000</v>
      </c>
      <c r="Q12" s="117">
        <v>8416102.7200000007</v>
      </c>
      <c r="R12" s="117">
        <v>27808126.600000001</v>
      </c>
      <c r="S12" s="118">
        <f t="shared" ref="S12:S15" si="4">+E12+F12+G12+H12+I12+J12+K12+L12+M12+N12+O12+P12+Q12+R12</f>
        <v>40694229.32</v>
      </c>
    </row>
    <row r="13" spans="2:20" ht="27" customHeight="1" x14ac:dyDescent="0.2">
      <c r="B13" s="115" t="s">
        <v>25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/>
      <c r="P13" s="117"/>
      <c r="Q13" s="117"/>
      <c r="R13" s="117"/>
      <c r="S13" s="118">
        <f t="shared" si="4"/>
        <v>0</v>
      </c>
    </row>
    <row r="14" spans="2:20" ht="27" customHeight="1" x14ac:dyDescent="0.2">
      <c r="B14" s="115" t="s">
        <v>26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  <c r="P14" s="117"/>
      <c r="Q14" s="117"/>
      <c r="R14" s="117"/>
      <c r="S14" s="118">
        <f t="shared" si="4"/>
        <v>0</v>
      </c>
    </row>
    <row r="15" spans="2:20" ht="27" customHeight="1" x14ac:dyDescent="0.2">
      <c r="B15" s="115" t="s">
        <v>27</v>
      </c>
      <c r="C15" s="116">
        <v>52479114</v>
      </c>
      <c r="D15" s="116">
        <v>-8178910</v>
      </c>
      <c r="E15" s="116">
        <v>4233697.51</v>
      </c>
      <c r="F15" s="116">
        <v>4184896.94</v>
      </c>
      <c r="G15" s="116"/>
      <c r="H15" s="116"/>
      <c r="I15" s="116"/>
      <c r="J15" s="116"/>
      <c r="K15" s="116"/>
      <c r="L15" s="116"/>
      <c r="M15" s="116"/>
      <c r="N15" s="116"/>
      <c r="O15" s="117"/>
      <c r="P15" s="117">
        <v>4498956.6399999997</v>
      </c>
      <c r="Q15" s="117">
        <v>4510208.55</v>
      </c>
      <c r="R15" s="117">
        <v>4634934.2</v>
      </c>
      <c r="S15" s="118">
        <f t="shared" si="4"/>
        <v>22062693.84</v>
      </c>
    </row>
    <row r="16" spans="2:20" ht="27" customHeight="1" x14ac:dyDescent="0.2">
      <c r="B16" s="112" t="s">
        <v>28</v>
      </c>
      <c r="C16" s="114">
        <f>SUM(C17:C25)</f>
        <v>554445095</v>
      </c>
      <c r="D16" s="114">
        <f>SUM(D17:D25)</f>
        <v>-324272790</v>
      </c>
      <c r="E16" s="114">
        <f>SUM(E17:E25)</f>
        <v>7339459.75</v>
      </c>
      <c r="F16" s="114">
        <f>SUM(F17:F25)</f>
        <v>6779891.0600000005</v>
      </c>
      <c r="G16" s="114">
        <f t="shared" ref="G16:P16" si="5">SUM(G17:G25)</f>
        <v>0</v>
      </c>
      <c r="H16" s="114">
        <f t="shared" si="5"/>
        <v>0</v>
      </c>
      <c r="I16" s="114">
        <f t="shared" si="5"/>
        <v>0</v>
      </c>
      <c r="J16" s="114">
        <f t="shared" si="5"/>
        <v>0</v>
      </c>
      <c r="K16" s="114">
        <f t="shared" si="5"/>
        <v>0</v>
      </c>
      <c r="L16" s="114">
        <f t="shared" si="5"/>
        <v>0</v>
      </c>
      <c r="M16" s="114">
        <f t="shared" si="5"/>
        <v>0</v>
      </c>
      <c r="N16" s="114">
        <f t="shared" si="5"/>
        <v>0</v>
      </c>
      <c r="O16" s="114">
        <f t="shared" si="5"/>
        <v>0</v>
      </c>
      <c r="P16" s="114">
        <f t="shared" si="5"/>
        <v>18424885.240000002</v>
      </c>
      <c r="Q16" s="114">
        <f t="shared" ref="Q16:R16" si="6">SUM(Q17:Q25)</f>
        <v>15989903.82</v>
      </c>
      <c r="R16" s="114">
        <f t="shared" si="6"/>
        <v>9480038.0099999998</v>
      </c>
      <c r="S16" s="119">
        <f>+S17+S18+S19+S20+S21+S22+S23+S24+S25</f>
        <v>58014177.880000003</v>
      </c>
    </row>
    <row r="17" spans="2:19" ht="27" customHeight="1" x14ac:dyDescent="0.2">
      <c r="B17" s="115" t="s">
        <v>29</v>
      </c>
      <c r="C17" s="116">
        <v>35310000</v>
      </c>
      <c r="D17" s="116"/>
      <c r="E17" s="116">
        <v>445541.82</v>
      </c>
      <c r="F17" s="116">
        <v>2126757.5299999998</v>
      </c>
      <c r="G17" s="116"/>
      <c r="H17" s="116"/>
      <c r="I17" s="116"/>
      <c r="J17" s="116"/>
      <c r="K17" s="116"/>
      <c r="L17" s="116"/>
      <c r="M17" s="116"/>
      <c r="N17" s="116"/>
      <c r="O17" s="117"/>
      <c r="P17" s="117">
        <v>3822366.53</v>
      </c>
      <c r="Q17" s="117">
        <v>3013876.8</v>
      </c>
      <c r="R17" s="117">
        <v>3624021.86</v>
      </c>
      <c r="S17" s="118">
        <f t="shared" ref="S17:S25" si="7">+E17+F17+G17+H17+I17+J17+K17+L17+M17+N17+O17+P17+Q17+R17</f>
        <v>13032564.539999999</v>
      </c>
    </row>
    <row r="18" spans="2:19" ht="27" customHeight="1" x14ac:dyDescent="0.2">
      <c r="B18" s="115" t="s">
        <v>30</v>
      </c>
      <c r="C18" s="116">
        <v>327623613</v>
      </c>
      <c r="D18" s="116">
        <v>-322000000</v>
      </c>
      <c r="E18" s="116">
        <v>0</v>
      </c>
      <c r="F18" s="116"/>
      <c r="G18" s="116"/>
      <c r="H18" s="116"/>
      <c r="I18" s="116"/>
      <c r="J18" s="116"/>
      <c r="K18" s="116"/>
      <c r="L18" s="116"/>
      <c r="M18" s="116"/>
      <c r="N18" s="116"/>
      <c r="O18" s="117"/>
      <c r="P18" s="117"/>
      <c r="Q18" s="117">
        <v>154759.35999999999</v>
      </c>
      <c r="R18" s="117"/>
      <c r="S18" s="118">
        <f t="shared" si="7"/>
        <v>154759.35999999999</v>
      </c>
    </row>
    <row r="19" spans="2:19" ht="27" customHeight="1" x14ac:dyDescent="0.2">
      <c r="B19" s="115" t="s">
        <v>31</v>
      </c>
      <c r="C19" s="116">
        <v>7900000</v>
      </c>
      <c r="D19" s="116"/>
      <c r="E19" s="116">
        <v>168250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7"/>
      <c r="P19" s="117">
        <v>80500</v>
      </c>
      <c r="Q19" s="117"/>
      <c r="R19" s="117">
        <v>577070</v>
      </c>
      <c r="S19" s="118">
        <f t="shared" si="7"/>
        <v>825820</v>
      </c>
    </row>
    <row r="20" spans="2:19" ht="27" customHeight="1" x14ac:dyDescent="0.2">
      <c r="B20" s="115" t="s">
        <v>32</v>
      </c>
      <c r="C20" s="116">
        <v>1100000</v>
      </c>
      <c r="D20" s="116">
        <v>0</v>
      </c>
      <c r="E20" s="116">
        <v>0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7"/>
      <c r="P20" s="117"/>
      <c r="Q20" s="117"/>
      <c r="R20" s="117">
        <v>101140</v>
      </c>
      <c r="S20" s="118">
        <f t="shared" si="7"/>
        <v>101140</v>
      </c>
    </row>
    <row r="21" spans="2:19" ht="27" customHeight="1" x14ac:dyDescent="0.2">
      <c r="B21" s="115" t="s">
        <v>33</v>
      </c>
      <c r="C21" s="116">
        <v>12837188</v>
      </c>
      <c r="D21" s="116">
        <v>6071803</v>
      </c>
      <c r="E21" s="116">
        <v>80000</v>
      </c>
      <c r="F21" s="116">
        <v>80000</v>
      </c>
      <c r="G21" s="116"/>
      <c r="H21" s="116"/>
      <c r="I21" s="116"/>
      <c r="J21" s="116"/>
      <c r="K21" s="116"/>
      <c r="L21" s="116"/>
      <c r="M21" s="116"/>
      <c r="N21" s="116"/>
      <c r="O21" s="117"/>
      <c r="P21" s="117">
        <v>80000</v>
      </c>
      <c r="Q21" s="117">
        <v>2453417.64</v>
      </c>
      <c r="R21" s="117">
        <v>520472.61</v>
      </c>
      <c r="S21" s="118">
        <f t="shared" si="7"/>
        <v>3213890.25</v>
      </c>
    </row>
    <row r="22" spans="2:19" ht="27" customHeight="1" x14ac:dyDescent="0.2">
      <c r="B22" s="115" t="s">
        <v>34</v>
      </c>
      <c r="C22" s="116">
        <v>13500000</v>
      </c>
      <c r="D22" s="116"/>
      <c r="E22" s="116">
        <v>915300.33</v>
      </c>
      <c r="F22" s="116">
        <v>1554696.62</v>
      </c>
      <c r="G22" s="116"/>
      <c r="H22" s="116"/>
      <c r="I22" s="116"/>
      <c r="J22" s="116"/>
      <c r="K22" s="116"/>
      <c r="L22" s="116"/>
      <c r="M22" s="116"/>
      <c r="N22" s="116"/>
      <c r="O22" s="117"/>
      <c r="P22" s="117">
        <v>1730005.24</v>
      </c>
      <c r="Q22" s="117">
        <v>904216.3</v>
      </c>
      <c r="R22" s="117">
        <v>1557521.69</v>
      </c>
      <c r="S22" s="118">
        <f t="shared" si="7"/>
        <v>6661740.1799999997</v>
      </c>
    </row>
    <row r="23" spans="2:19" ht="45.75" customHeight="1" x14ac:dyDescent="0.2">
      <c r="B23" s="120" t="s">
        <v>35</v>
      </c>
      <c r="C23" s="116">
        <v>24201990</v>
      </c>
      <c r="D23" s="116">
        <v>-900000</v>
      </c>
      <c r="E23" s="116">
        <v>5340000</v>
      </c>
      <c r="F23" s="116">
        <v>28340.11</v>
      </c>
      <c r="G23" s="116"/>
      <c r="H23" s="116"/>
      <c r="I23" s="116"/>
      <c r="J23" s="116"/>
      <c r="K23" s="116"/>
      <c r="L23" s="116"/>
      <c r="M23" s="116"/>
      <c r="N23" s="116"/>
      <c r="O23" s="117"/>
      <c r="P23" s="117"/>
      <c r="Q23" s="117">
        <v>192618.61</v>
      </c>
      <c r="R23" s="117">
        <v>192762.85</v>
      </c>
      <c r="S23" s="118">
        <f t="shared" si="7"/>
        <v>5753721.5700000003</v>
      </c>
    </row>
    <row r="24" spans="2:19" ht="43.5" customHeight="1" x14ac:dyDescent="0.2">
      <c r="B24" s="120" t="s">
        <v>36</v>
      </c>
      <c r="C24" s="116">
        <v>89772304</v>
      </c>
      <c r="D24" s="116">
        <v>-3304538</v>
      </c>
      <c r="E24" s="116">
        <v>0</v>
      </c>
      <c r="F24" s="116">
        <v>1276354.48</v>
      </c>
      <c r="G24" s="116"/>
      <c r="H24" s="116"/>
      <c r="I24" s="116"/>
      <c r="J24" s="116"/>
      <c r="K24" s="116"/>
      <c r="L24" s="116"/>
      <c r="M24" s="116"/>
      <c r="N24" s="116"/>
      <c r="O24" s="117"/>
      <c r="P24" s="117">
        <v>9356315.3900000006</v>
      </c>
      <c r="Q24" s="117">
        <v>6513798.79</v>
      </c>
      <c r="R24" s="117">
        <v>25489</v>
      </c>
      <c r="S24" s="118">
        <f t="shared" si="7"/>
        <v>17171957.66</v>
      </c>
    </row>
    <row r="25" spans="2:19" ht="27" customHeight="1" x14ac:dyDescent="0.2">
      <c r="B25" s="115" t="s">
        <v>37</v>
      </c>
      <c r="C25" s="116">
        <v>42200000</v>
      </c>
      <c r="D25" s="116">
        <v>-4140055</v>
      </c>
      <c r="E25" s="116">
        <v>390367.6</v>
      </c>
      <c r="F25" s="116">
        <v>1713742.32</v>
      </c>
      <c r="G25" s="116"/>
      <c r="H25" s="116"/>
      <c r="I25" s="116"/>
      <c r="J25" s="116"/>
      <c r="K25" s="116"/>
      <c r="L25" s="116"/>
      <c r="M25" s="116"/>
      <c r="N25" s="116"/>
      <c r="O25" s="117"/>
      <c r="P25" s="117">
        <v>3355698.08</v>
      </c>
      <c r="Q25" s="117">
        <v>2757216.32</v>
      </c>
      <c r="R25" s="117">
        <v>2881560</v>
      </c>
      <c r="S25" s="118">
        <f t="shared" si="7"/>
        <v>11098584.32</v>
      </c>
    </row>
    <row r="26" spans="2:19" ht="27" customHeight="1" x14ac:dyDescent="0.2">
      <c r="B26" s="112" t="s">
        <v>38</v>
      </c>
      <c r="C26" s="114">
        <f>SUM(C27:C35)</f>
        <v>79710000</v>
      </c>
      <c r="D26" s="114">
        <f>SUM(D27:D35)</f>
        <v>421514766.94999999</v>
      </c>
      <c r="E26" s="114">
        <f>SUM(E27:E35)</f>
        <v>0</v>
      </c>
      <c r="F26" s="114">
        <f>SUM(F27:F35)</f>
        <v>25750000</v>
      </c>
      <c r="G26" s="114">
        <f t="shared" ref="G26:P26" si="8">SUM(G27:G35)</f>
        <v>0</v>
      </c>
      <c r="H26" s="114">
        <f t="shared" si="8"/>
        <v>0</v>
      </c>
      <c r="I26" s="114">
        <f t="shared" si="8"/>
        <v>0</v>
      </c>
      <c r="J26" s="114">
        <f t="shared" si="8"/>
        <v>0</v>
      </c>
      <c r="K26" s="114">
        <f t="shared" si="8"/>
        <v>0</v>
      </c>
      <c r="L26" s="114">
        <f t="shared" si="8"/>
        <v>0</v>
      </c>
      <c r="M26" s="114">
        <f t="shared" si="8"/>
        <v>0</v>
      </c>
      <c r="N26" s="114">
        <f t="shared" si="8"/>
        <v>0</v>
      </c>
      <c r="O26" s="114">
        <f t="shared" si="8"/>
        <v>0</v>
      </c>
      <c r="P26" s="114">
        <f t="shared" si="8"/>
        <v>59950427.600000001</v>
      </c>
      <c r="Q26" s="114">
        <f t="shared" ref="Q26:R26" si="9">SUM(Q27:Q35)</f>
        <v>3983854.88</v>
      </c>
      <c r="R26" s="114">
        <f t="shared" si="9"/>
        <v>119748518.59999999</v>
      </c>
      <c r="S26" s="119">
        <f>+S27+S28+S29+S30+S31+S33+S32+S34+S35+S36+S37</f>
        <v>209432801.08000004</v>
      </c>
    </row>
    <row r="27" spans="2:19" ht="27" customHeight="1" x14ac:dyDescent="0.2">
      <c r="B27" s="115" t="s">
        <v>39</v>
      </c>
      <c r="C27" s="116">
        <v>3600000</v>
      </c>
      <c r="D27" s="116"/>
      <c r="E27" s="116">
        <v>0</v>
      </c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7">
        <v>56050</v>
      </c>
      <c r="Q27" s="117">
        <v>33839.300000000003</v>
      </c>
      <c r="R27" s="117">
        <v>456696.81</v>
      </c>
      <c r="S27" s="118">
        <f t="shared" ref="S27:S35" si="10">+E27+F27+G27+H27+I27+J27+K27+L27+M27+N27+O27+P27+Q27+R27</f>
        <v>546586.11</v>
      </c>
    </row>
    <row r="28" spans="2:19" ht="27" customHeight="1" x14ac:dyDescent="0.2">
      <c r="B28" s="115" t="s">
        <v>40</v>
      </c>
      <c r="C28" s="116">
        <v>10600000</v>
      </c>
      <c r="D28" s="116"/>
      <c r="E28" s="116">
        <v>0</v>
      </c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7"/>
      <c r="Q28" s="117"/>
      <c r="R28" s="117">
        <v>1100</v>
      </c>
      <c r="S28" s="118">
        <f t="shared" si="10"/>
        <v>1100</v>
      </c>
    </row>
    <row r="29" spans="2:19" ht="27" customHeight="1" x14ac:dyDescent="0.2">
      <c r="B29" s="115" t="s">
        <v>41</v>
      </c>
      <c r="C29" s="116">
        <v>8450000</v>
      </c>
      <c r="D29" s="116">
        <v>422000000</v>
      </c>
      <c r="E29" s="116">
        <v>0</v>
      </c>
      <c r="F29" s="116">
        <v>25750000</v>
      </c>
      <c r="G29" s="116"/>
      <c r="H29" s="116"/>
      <c r="I29" s="116"/>
      <c r="J29" s="116"/>
      <c r="K29" s="116"/>
      <c r="L29" s="121"/>
      <c r="M29" s="116"/>
      <c r="N29" s="116"/>
      <c r="O29" s="116"/>
      <c r="P29" s="117">
        <v>59558880</v>
      </c>
      <c r="Q29" s="117"/>
      <c r="R29" s="117">
        <v>110245834.86</v>
      </c>
      <c r="S29" s="118">
        <f t="shared" si="10"/>
        <v>195554714.86000001</v>
      </c>
    </row>
    <row r="30" spans="2:19" ht="27" customHeight="1" x14ac:dyDescent="0.2">
      <c r="B30" s="115" t="s">
        <v>42</v>
      </c>
      <c r="C30" s="116">
        <v>2000000</v>
      </c>
      <c r="D30" s="116"/>
      <c r="E30" s="116">
        <v>0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  <c r="Q30" s="117"/>
      <c r="R30" s="117"/>
      <c r="S30" s="118">
        <f t="shared" si="10"/>
        <v>0</v>
      </c>
    </row>
    <row r="31" spans="2:19" ht="27" customHeight="1" x14ac:dyDescent="0.2">
      <c r="B31" s="115" t="s">
        <v>43</v>
      </c>
      <c r="C31" s="116">
        <v>2815000</v>
      </c>
      <c r="D31" s="116">
        <v>-485233.05</v>
      </c>
      <c r="E31" s="116">
        <v>0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Q31" s="117"/>
      <c r="R31" s="117">
        <v>1153.33</v>
      </c>
      <c r="S31" s="118">
        <f t="shared" si="10"/>
        <v>1153.33</v>
      </c>
    </row>
    <row r="32" spans="2:19" ht="42" customHeight="1" x14ac:dyDescent="0.2">
      <c r="B32" s="115" t="s">
        <v>44</v>
      </c>
      <c r="C32" s="116">
        <v>620000</v>
      </c>
      <c r="D32" s="116"/>
      <c r="E32" s="116">
        <v>0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7"/>
      <c r="Q32" s="117"/>
      <c r="R32" s="117">
        <v>13519.64</v>
      </c>
      <c r="S32" s="118">
        <f t="shared" si="10"/>
        <v>13519.64</v>
      </c>
    </row>
    <row r="33" spans="2:19" ht="39" customHeight="1" x14ac:dyDescent="0.2">
      <c r="B33" s="120" t="s">
        <v>45</v>
      </c>
      <c r="C33" s="116">
        <v>16575000</v>
      </c>
      <c r="D33" s="116"/>
      <c r="E33" s="116">
        <v>0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7">
        <v>9440</v>
      </c>
      <c r="Q33" s="117">
        <v>1840000</v>
      </c>
      <c r="R33" s="117">
        <v>972518.99</v>
      </c>
      <c r="S33" s="118">
        <f t="shared" si="10"/>
        <v>2821958.99</v>
      </c>
    </row>
    <row r="34" spans="2:19" ht="39.75" customHeight="1" x14ac:dyDescent="0.2">
      <c r="B34" s="120" t="s">
        <v>46</v>
      </c>
      <c r="C34" s="116"/>
      <c r="D34" s="116"/>
      <c r="E34" s="116">
        <v>0</v>
      </c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7"/>
      <c r="Q34" s="117"/>
      <c r="R34" s="117"/>
      <c r="S34" s="118">
        <f t="shared" si="10"/>
        <v>0</v>
      </c>
    </row>
    <row r="35" spans="2:19" ht="27" customHeight="1" x14ac:dyDescent="0.2">
      <c r="B35" s="115" t="s">
        <v>47</v>
      </c>
      <c r="C35" s="116">
        <v>35050000</v>
      </c>
      <c r="D35" s="116"/>
      <c r="E35" s="116">
        <v>0</v>
      </c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>
        <v>326057.59999999998</v>
      </c>
      <c r="Q35" s="117">
        <v>2110015.58</v>
      </c>
      <c r="R35" s="117">
        <v>8057694.9699999997</v>
      </c>
      <c r="S35" s="118">
        <f t="shared" si="10"/>
        <v>10493768.15</v>
      </c>
    </row>
    <row r="36" spans="2:19" ht="27" customHeight="1" x14ac:dyDescent="0.2">
      <c r="B36" s="112" t="s">
        <v>48</v>
      </c>
      <c r="C36" s="114">
        <f>SUM(C37:C42)</f>
        <v>0</v>
      </c>
      <c r="D36" s="114"/>
      <c r="E36" s="114">
        <f>SUM(E37:E42)</f>
        <v>0</v>
      </c>
      <c r="F36" s="114"/>
      <c r="G36" s="114"/>
      <c r="H36" s="114"/>
      <c r="I36" s="114"/>
      <c r="J36" s="114"/>
      <c r="K36" s="114"/>
      <c r="L36" s="114"/>
      <c r="M36" s="114"/>
      <c r="N36" s="116"/>
      <c r="O36" s="116"/>
      <c r="P36" s="116"/>
      <c r="Q36" s="116"/>
      <c r="R36" s="116"/>
      <c r="S36" s="118">
        <f t="shared" ref="S36:S51" si="11">+E36+F36+G36+H36+I36+J36+K36+L36+M36+N36+O36+P36</f>
        <v>0</v>
      </c>
    </row>
    <row r="37" spans="2:19" ht="27" customHeight="1" x14ac:dyDescent="0.2">
      <c r="B37" s="115" t="s">
        <v>49</v>
      </c>
      <c r="C37" s="116">
        <v>0</v>
      </c>
      <c r="D37" s="116"/>
      <c r="E37" s="116">
        <v>0</v>
      </c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7"/>
      <c r="Q37" s="117"/>
      <c r="R37" s="117"/>
      <c r="S37" s="118">
        <f t="shared" si="11"/>
        <v>0</v>
      </c>
    </row>
    <row r="38" spans="2:19" ht="38.25" customHeight="1" x14ac:dyDescent="0.2">
      <c r="B38" s="120" t="s">
        <v>50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7"/>
      <c r="Q38" s="117"/>
      <c r="R38" s="117"/>
      <c r="S38" s="118">
        <f t="shared" si="11"/>
        <v>0</v>
      </c>
    </row>
    <row r="39" spans="2:19" ht="42" customHeight="1" x14ac:dyDescent="0.2">
      <c r="B39" s="120" t="s">
        <v>51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7"/>
      <c r="Q39" s="117"/>
      <c r="R39" s="117"/>
      <c r="S39" s="118">
        <f t="shared" si="11"/>
        <v>0</v>
      </c>
    </row>
    <row r="40" spans="2:19" ht="42" customHeight="1" x14ac:dyDescent="0.2">
      <c r="B40" s="120" t="s">
        <v>52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7"/>
      <c r="Q40" s="117"/>
      <c r="R40" s="117"/>
      <c r="S40" s="118">
        <f t="shared" si="11"/>
        <v>0</v>
      </c>
    </row>
    <row r="41" spans="2:19" ht="39.75" customHeight="1" x14ac:dyDescent="0.2">
      <c r="B41" s="120" t="s">
        <v>53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7"/>
      <c r="Q41" s="117"/>
      <c r="R41" s="117"/>
      <c r="S41" s="118">
        <f t="shared" si="11"/>
        <v>0</v>
      </c>
    </row>
    <row r="42" spans="2:19" ht="27" customHeight="1" x14ac:dyDescent="0.2">
      <c r="B42" s="120" t="s">
        <v>54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7"/>
      <c r="Q42" s="117"/>
      <c r="R42" s="117"/>
      <c r="S42" s="118">
        <f t="shared" si="11"/>
        <v>0</v>
      </c>
    </row>
    <row r="43" spans="2:19" ht="27" customHeight="1" x14ac:dyDescent="0.2">
      <c r="B43" s="115" t="s">
        <v>55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  <c r="Q43" s="117"/>
      <c r="R43" s="117"/>
      <c r="S43" s="118">
        <f t="shared" si="11"/>
        <v>0</v>
      </c>
    </row>
    <row r="44" spans="2:19" ht="36.75" customHeight="1" x14ac:dyDescent="0.2">
      <c r="B44" s="120" t="s">
        <v>56</v>
      </c>
      <c r="C44" s="114">
        <f>SUM(C45:C51)</f>
        <v>0</v>
      </c>
      <c r="D44" s="114">
        <f>SUM(D45:D51)</f>
        <v>0</v>
      </c>
      <c r="E44" s="114">
        <f>SUM(E45:E51)</f>
        <v>0</v>
      </c>
      <c r="F44" s="114">
        <f t="shared" ref="F44:P44" si="12">SUM(F45:F51)</f>
        <v>0</v>
      </c>
      <c r="G44" s="114">
        <f t="shared" si="12"/>
        <v>0</v>
      </c>
      <c r="H44" s="114">
        <f t="shared" si="12"/>
        <v>0</v>
      </c>
      <c r="I44" s="114">
        <f t="shared" si="12"/>
        <v>0</v>
      </c>
      <c r="J44" s="114">
        <f t="shared" si="12"/>
        <v>0</v>
      </c>
      <c r="K44" s="114">
        <f t="shared" si="12"/>
        <v>0</v>
      </c>
      <c r="L44" s="114">
        <f t="shared" si="12"/>
        <v>0</v>
      </c>
      <c r="M44" s="114">
        <f t="shared" si="12"/>
        <v>0</v>
      </c>
      <c r="N44" s="114">
        <f t="shared" si="12"/>
        <v>0</v>
      </c>
      <c r="O44" s="114">
        <f t="shared" si="12"/>
        <v>0</v>
      </c>
      <c r="P44" s="114">
        <f t="shared" si="12"/>
        <v>0</v>
      </c>
      <c r="Q44" s="114">
        <f t="shared" ref="Q44:R44" si="13">SUM(Q45:Q51)</f>
        <v>0</v>
      </c>
      <c r="R44" s="114">
        <f t="shared" si="13"/>
        <v>0</v>
      </c>
      <c r="S44" s="118">
        <f t="shared" si="11"/>
        <v>0</v>
      </c>
    </row>
    <row r="45" spans="2:19" ht="27" customHeight="1" x14ac:dyDescent="0.2">
      <c r="B45" s="112" t="s">
        <v>57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7"/>
      <c r="Q45" s="117"/>
      <c r="R45" s="117"/>
      <c r="S45" s="118">
        <f t="shared" si="11"/>
        <v>0</v>
      </c>
    </row>
    <row r="46" spans="2:19" ht="36" customHeight="1" x14ac:dyDescent="0.2">
      <c r="B46" s="115" t="s">
        <v>58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7"/>
      <c r="Q46" s="117"/>
      <c r="R46" s="117"/>
      <c r="S46" s="118">
        <f t="shared" si="11"/>
        <v>0</v>
      </c>
    </row>
    <row r="47" spans="2:19" ht="49.5" customHeight="1" x14ac:dyDescent="0.2">
      <c r="B47" s="120" t="s">
        <v>59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7"/>
      <c r="Q47" s="117"/>
      <c r="R47" s="117"/>
      <c r="S47" s="118">
        <f t="shared" si="11"/>
        <v>0</v>
      </c>
    </row>
    <row r="48" spans="2:19" ht="42" customHeight="1" x14ac:dyDescent="0.2">
      <c r="B48" s="120" t="s">
        <v>60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  <c r="Q48" s="117"/>
      <c r="R48" s="117"/>
      <c r="S48" s="118">
        <f t="shared" si="11"/>
        <v>0</v>
      </c>
    </row>
    <row r="49" spans="2:19" ht="36.75" customHeight="1" x14ac:dyDescent="0.2">
      <c r="B49" s="120" t="s">
        <v>61</v>
      </c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7"/>
      <c r="Q49" s="117"/>
      <c r="R49" s="117"/>
      <c r="S49" s="118">
        <f t="shared" si="11"/>
        <v>0</v>
      </c>
    </row>
    <row r="50" spans="2:19" ht="27" customHeight="1" x14ac:dyDescent="0.2">
      <c r="B50" s="115" t="s">
        <v>62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7"/>
      <c r="Q50" s="117"/>
      <c r="R50" s="117"/>
      <c r="S50" s="118">
        <f t="shared" si="11"/>
        <v>0</v>
      </c>
    </row>
    <row r="51" spans="2:19" ht="36.75" customHeight="1" x14ac:dyDescent="0.2">
      <c r="B51" s="120" t="s">
        <v>63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7"/>
      <c r="Q51" s="117"/>
      <c r="R51" s="117"/>
      <c r="S51" s="118">
        <f t="shared" si="11"/>
        <v>0</v>
      </c>
    </row>
    <row r="52" spans="2:19" ht="27" customHeight="1" x14ac:dyDescent="0.2">
      <c r="B52" s="112" t="s">
        <v>64</v>
      </c>
      <c r="C52" s="114">
        <f>SUM(C53:C61)</f>
        <v>52109661</v>
      </c>
      <c r="D52" s="114">
        <f>SUM(D53:D61)</f>
        <v>0</v>
      </c>
      <c r="E52" s="114">
        <f>SUM(E53:E61)</f>
        <v>0</v>
      </c>
      <c r="F52" s="114">
        <f t="shared" ref="F52:P52" si="14">SUM(F53:F61)</f>
        <v>0</v>
      </c>
      <c r="G52" s="114">
        <f t="shared" si="14"/>
        <v>0</v>
      </c>
      <c r="H52" s="114">
        <f t="shared" si="14"/>
        <v>0</v>
      </c>
      <c r="I52" s="114">
        <f t="shared" si="14"/>
        <v>0</v>
      </c>
      <c r="J52" s="114">
        <f t="shared" si="14"/>
        <v>0</v>
      </c>
      <c r="K52" s="114">
        <f t="shared" si="14"/>
        <v>0</v>
      </c>
      <c r="L52" s="114">
        <f t="shared" si="14"/>
        <v>0</v>
      </c>
      <c r="M52" s="114">
        <f t="shared" si="14"/>
        <v>0</v>
      </c>
      <c r="N52" s="114">
        <f t="shared" si="14"/>
        <v>0</v>
      </c>
      <c r="O52" s="114">
        <f t="shared" si="14"/>
        <v>0</v>
      </c>
      <c r="P52" s="114">
        <f t="shared" si="14"/>
        <v>0</v>
      </c>
      <c r="Q52" s="114">
        <f t="shared" ref="Q52:R52" si="15">SUM(Q53:Q61)</f>
        <v>8875665</v>
      </c>
      <c r="R52" s="114">
        <f t="shared" si="15"/>
        <v>1223447.51</v>
      </c>
      <c r="S52" s="119">
        <f>+S53+S54+S55+S56+S57+S58+S59+S60+S61</f>
        <v>10099112.51</v>
      </c>
    </row>
    <row r="53" spans="2:19" ht="27" customHeight="1" x14ac:dyDescent="0.2">
      <c r="B53" s="115" t="s">
        <v>65</v>
      </c>
      <c r="C53" s="116">
        <v>24200000</v>
      </c>
      <c r="D53" s="116">
        <v>-100000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7"/>
      <c r="Q53" s="117">
        <v>8401305</v>
      </c>
      <c r="R53" s="117">
        <v>1099547.51</v>
      </c>
      <c r="S53" s="118">
        <f t="shared" ref="S53:S61" si="16">+E53+F53+G53+H53+I53+J53+K53+L53+M53+N53+O53+P53+Q53+R53</f>
        <v>9500852.5099999998</v>
      </c>
    </row>
    <row r="54" spans="2:19" ht="42" customHeight="1" x14ac:dyDescent="0.2">
      <c r="B54" s="120" t="s">
        <v>66</v>
      </c>
      <c r="C54" s="116">
        <v>1100000</v>
      </c>
      <c r="D54" s="116">
        <v>100000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7"/>
      <c r="Q54" s="117">
        <v>28320</v>
      </c>
      <c r="R54" s="117"/>
      <c r="S54" s="118">
        <f t="shared" si="16"/>
        <v>28320</v>
      </c>
    </row>
    <row r="55" spans="2:19" ht="27" customHeight="1" x14ac:dyDescent="0.2">
      <c r="B55" s="115" t="s">
        <v>67</v>
      </c>
      <c r="C55" s="116">
        <v>250000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7"/>
      <c r="Q55" s="117"/>
      <c r="R55" s="117"/>
      <c r="S55" s="118">
        <f t="shared" si="16"/>
        <v>0</v>
      </c>
    </row>
    <row r="56" spans="2:19" ht="38.25" customHeight="1" x14ac:dyDescent="0.2">
      <c r="B56" s="120" t="s">
        <v>68</v>
      </c>
      <c r="C56" s="116">
        <v>11850000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7"/>
      <c r="Q56" s="117"/>
      <c r="R56" s="117"/>
      <c r="S56" s="118">
        <f t="shared" si="16"/>
        <v>0</v>
      </c>
    </row>
    <row r="57" spans="2:19" ht="27" customHeight="1" x14ac:dyDescent="0.2">
      <c r="B57" s="115" t="s">
        <v>69</v>
      </c>
      <c r="C57" s="116">
        <v>8600000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7"/>
      <c r="Q57" s="117">
        <v>446040</v>
      </c>
      <c r="R57" s="117">
        <v>123900</v>
      </c>
      <c r="S57" s="118">
        <f t="shared" si="16"/>
        <v>569940</v>
      </c>
    </row>
    <row r="58" spans="2:19" ht="27" customHeight="1" x14ac:dyDescent="0.2">
      <c r="B58" s="115" t="s">
        <v>70</v>
      </c>
      <c r="C58" s="116">
        <v>3000000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7"/>
      <c r="Q58" s="117"/>
      <c r="R58" s="117"/>
      <c r="S58" s="118">
        <f t="shared" si="16"/>
        <v>0</v>
      </c>
    </row>
    <row r="59" spans="2:19" ht="27" customHeight="1" x14ac:dyDescent="0.2">
      <c r="B59" s="115" t="s">
        <v>71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7"/>
      <c r="Q59" s="117"/>
      <c r="R59" s="117"/>
      <c r="S59" s="118">
        <f t="shared" si="16"/>
        <v>0</v>
      </c>
    </row>
    <row r="60" spans="2:19" ht="27" customHeight="1" x14ac:dyDescent="0.2">
      <c r="B60" s="115" t="s">
        <v>72</v>
      </c>
      <c r="C60" s="116">
        <v>1109661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7"/>
      <c r="Q60" s="117"/>
      <c r="R60" s="117"/>
      <c r="S60" s="118">
        <f t="shared" si="16"/>
        <v>0</v>
      </c>
    </row>
    <row r="61" spans="2:19" ht="36.75" customHeight="1" x14ac:dyDescent="0.2">
      <c r="B61" s="120" t="s">
        <v>73</v>
      </c>
      <c r="C61" s="116">
        <v>2000000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7"/>
      <c r="Q61" s="117"/>
      <c r="R61" s="117"/>
      <c r="S61" s="118">
        <f t="shared" si="16"/>
        <v>0</v>
      </c>
    </row>
    <row r="62" spans="2:19" ht="27" customHeight="1" x14ac:dyDescent="0.2">
      <c r="B62" s="112" t="s">
        <v>74</v>
      </c>
      <c r="C62" s="114">
        <f>SUM(C63:C65)</f>
        <v>10000000</v>
      </c>
      <c r="D62" s="114">
        <f>SUM(D63:D65)</f>
        <v>1325000</v>
      </c>
      <c r="E62" s="114">
        <f>SUM(E63:E65)</f>
        <v>0</v>
      </c>
      <c r="F62" s="114">
        <f t="shared" ref="F62:P62" si="17">SUM(F63:F65)</f>
        <v>0</v>
      </c>
      <c r="G62" s="114">
        <f t="shared" si="17"/>
        <v>0</v>
      </c>
      <c r="H62" s="114">
        <f t="shared" si="17"/>
        <v>0</v>
      </c>
      <c r="I62" s="114">
        <f t="shared" si="17"/>
        <v>0</v>
      </c>
      <c r="J62" s="114">
        <f t="shared" si="17"/>
        <v>0</v>
      </c>
      <c r="K62" s="114">
        <f t="shared" si="17"/>
        <v>0</v>
      </c>
      <c r="L62" s="114">
        <f t="shared" si="17"/>
        <v>0</v>
      </c>
      <c r="M62" s="114">
        <f t="shared" si="17"/>
        <v>0</v>
      </c>
      <c r="N62" s="114">
        <f t="shared" si="17"/>
        <v>0</v>
      </c>
      <c r="O62" s="114">
        <f t="shared" si="17"/>
        <v>0</v>
      </c>
      <c r="P62" s="114">
        <f t="shared" si="17"/>
        <v>0</v>
      </c>
      <c r="Q62" s="114">
        <f t="shared" ref="Q62:S62" si="18">SUM(Q63:Q65)</f>
        <v>0</v>
      </c>
      <c r="R62" s="114">
        <f t="shared" si="18"/>
        <v>3600026.05</v>
      </c>
      <c r="S62" s="114">
        <f t="shared" si="18"/>
        <v>3600026.05</v>
      </c>
    </row>
    <row r="63" spans="2:19" ht="27" customHeight="1" x14ac:dyDescent="0.2">
      <c r="B63" s="115" t="s">
        <v>75</v>
      </c>
      <c r="C63" s="116">
        <v>10000000</v>
      </c>
      <c r="D63" s="116">
        <v>1325000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7">
        <v>0</v>
      </c>
      <c r="Q63" s="117">
        <v>0</v>
      </c>
      <c r="R63" s="117">
        <v>3600026.05</v>
      </c>
      <c r="S63" s="118">
        <f t="shared" ref="S63:S65" si="19">+E63+F63+G63+H63+I63+J63+K63+L63+M63+N63+O63+P63+Q63+R63</f>
        <v>3600026.05</v>
      </c>
    </row>
    <row r="64" spans="2:19" ht="27" customHeight="1" x14ac:dyDescent="0.2">
      <c r="B64" s="115" t="s">
        <v>76</v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7"/>
      <c r="Q64" s="117"/>
      <c r="R64" s="117"/>
      <c r="S64" s="118">
        <f t="shared" si="19"/>
        <v>0</v>
      </c>
    </row>
    <row r="65" spans="2:19" ht="27" customHeight="1" x14ac:dyDescent="0.2">
      <c r="B65" s="115" t="s">
        <v>77</v>
      </c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7"/>
      <c r="Q65" s="117"/>
      <c r="R65" s="117"/>
      <c r="S65" s="118">
        <f t="shared" si="19"/>
        <v>0</v>
      </c>
    </row>
    <row r="66" spans="2:19" ht="44.25" customHeight="1" x14ac:dyDescent="0.2">
      <c r="B66" s="120" t="s">
        <v>78</v>
      </c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7"/>
      <c r="Q66" s="117"/>
      <c r="R66" s="117"/>
      <c r="S66" s="118">
        <f t="shared" ref="S66:S73" si="20">+E66+F66+G66+H66+I66+J66+K66+L66+M66+N66+O66+P66</f>
        <v>0</v>
      </c>
    </row>
    <row r="67" spans="2:19" ht="42" customHeight="1" x14ac:dyDescent="0.2">
      <c r="B67" s="122" t="s">
        <v>79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6"/>
      <c r="P67" s="117"/>
      <c r="Q67" s="117"/>
      <c r="R67" s="117"/>
      <c r="S67" s="118">
        <f t="shared" si="20"/>
        <v>0</v>
      </c>
    </row>
    <row r="68" spans="2:19" ht="27" customHeight="1" x14ac:dyDescent="0.2">
      <c r="B68" s="115" t="s">
        <v>80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7"/>
      <c r="Q68" s="117"/>
      <c r="R68" s="117"/>
      <c r="S68" s="118">
        <f t="shared" si="20"/>
        <v>0</v>
      </c>
    </row>
    <row r="69" spans="2:19" ht="39.75" customHeight="1" x14ac:dyDescent="0.2">
      <c r="B69" s="120" t="s">
        <v>81</v>
      </c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7"/>
      <c r="Q69" s="117"/>
      <c r="R69" s="117"/>
      <c r="S69" s="118">
        <f t="shared" si="20"/>
        <v>0</v>
      </c>
    </row>
    <row r="70" spans="2:19" ht="27" customHeight="1" x14ac:dyDescent="0.2">
      <c r="B70" s="112" t="s">
        <v>82</v>
      </c>
      <c r="C70" s="114">
        <f>SUM(C71:C73)</f>
        <v>0</v>
      </c>
      <c r="D70" s="114">
        <f>SUM(D71:D73)</f>
        <v>0</v>
      </c>
      <c r="E70" s="114">
        <f>SUM(E71:E73)</f>
        <v>0</v>
      </c>
      <c r="F70" s="114">
        <f t="shared" ref="F70:P70" si="21">SUM(F71:F73)</f>
        <v>0</v>
      </c>
      <c r="G70" s="114">
        <f t="shared" si="21"/>
        <v>0</v>
      </c>
      <c r="H70" s="114">
        <f t="shared" si="21"/>
        <v>0</v>
      </c>
      <c r="I70" s="114">
        <f t="shared" si="21"/>
        <v>0</v>
      </c>
      <c r="J70" s="114">
        <f t="shared" si="21"/>
        <v>0</v>
      </c>
      <c r="K70" s="114">
        <f t="shared" si="21"/>
        <v>0</v>
      </c>
      <c r="L70" s="114">
        <f t="shared" si="21"/>
        <v>0</v>
      </c>
      <c r="M70" s="114">
        <f t="shared" si="21"/>
        <v>0</v>
      </c>
      <c r="N70" s="114">
        <f t="shared" si="21"/>
        <v>0</v>
      </c>
      <c r="O70" s="114">
        <f t="shared" si="21"/>
        <v>0</v>
      </c>
      <c r="P70" s="114">
        <f t="shared" si="21"/>
        <v>0</v>
      </c>
      <c r="Q70" s="114">
        <f t="shared" ref="Q70:R70" si="22">SUM(Q71:Q73)</f>
        <v>0</v>
      </c>
      <c r="R70" s="114">
        <f t="shared" si="22"/>
        <v>0</v>
      </c>
      <c r="S70" s="118">
        <f t="shared" si="20"/>
        <v>0</v>
      </c>
    </row>
    <row r="71" spans="2:19" ht="27" customHeight="1" x14ac:dyDescent="0.2">
      <c r="B71" s="115" t="s">
        <v>83</v>
      </c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7"/>
      <c r="Q71" s="117"/>
      <c r="R71" s="117"/>
      <c r="S71" s="118">
        <f t="shared" si="20"/>
        <v>0</v>
      </c>
    </row>
    <row r="72" spans="2:19" ht="27" customHeight="1" x14ac:dyDescent="0.2">
      <c r="B72" s="115" t="s">
        <v>84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7"/>
      <c r="Q72" s="117"/>
      <c r="R72" s="117"/>
      <c r="S72" s="118">
        <f t="shared" si="20"/>
        <v>0</v>
      </c>
    </row>
    <row r="73" spans="2:19" ht="42" customHeight="1" x14ac:dyDescent="0.2">
      <c r="B73" s="120" t="s">
        <v>85</v>
      </c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7"/>
      <c r="Q73" s="117"/>
      <c r="R73" s="117"/>
      <c r="S73" s="118">
        <f t="shared" si="20"/>
        <v>0</v>
      </c>
    </row>
    <row r="74" spans="2:19" ht="27" customHeight="1" x14ac:dyDescent="0.2">
      <c r="B74" s="112" t="s">
        <v>86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4"/>
      <c r="Q74" s="124"/>
      <c r="R74" s="124"/>
      <c r="S74" s="124"/>
    </row>
    <row r="75" spans="2:19" ht="27" customHeight="1" x14ac:dyDescent="0.2">
      <c r="B75" s="112" t="s">
        <v>87</v>
      </c>
      <c r="C75" s="123"/>
      <c r="D75" s="123"/>
      <c r="E75" s="123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17"/>
      <c r="Q75" s="117"/>
      <c r="R75" s="117"/>
      <c r="S75" s="118">
        <f t="shared" ref="S75:S82" si="23">+E75+F75+G75+H75+I75+J75+K75+L75+M75+N75+O75+P75</f>
        <v>0</v>
      </c>
    </row>
    <row r="76" spans="2:19" ht="27" customHeight="1" x14ac:dyDescent="0.2">
      <c r="B76" s="115" t="s">
        <v>88</v>
      </c>
      <c r="C76" s="126"/>
      <c r="D76" s="126"/>
      <c r="E76" s="126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17"/>
      <c r="Q76" s="117"/>
      <c r="R76" s="117"/>
      <c r="S76" s="118">
        <f t="shared" si="23"/>
        <v>0</v>
      </c>
    </row>
    <row r="77" spans="2:19" ht="27" customHeight="1" x14ac:dyDescent="0.2">
      <c r="B77" s="115" t="s">
        <v>89</v>
      </c>
      <c r="C77" s="126"/>
      <c r="D77" s="126"/>
      <c r="E77" s="126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17"/>
      <c r="Q77" s="117"/>
      <c r="R77" s="117"/>
      <c r="S77" s="118">
        <f t="shared" si="23"/>
        <v>0</v>
      </c>
    </row>
    <row r="78" spans="2:19" ht="27" customHeight="1" x14ac:dyDescent="0.2">
      <c r="B78" s="112" t="s">
        <v>90</v>
      </c>
      <c r="C78" s="123"/>
      <c r="D78" s="123"/>
      <c r="E78" s="123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17"/>
      <c r="Q78" s="117"/>
      <c r="R78" s="117"/>
      <c r="S78" s="118">
        <f t="shared" si="23"/>
        <v>0</v>
      </c>
    </row>
    <row r="79" spans="2:19" ht="27" customHeight="1" x14ac:dyDescent="0.2">
      <c r="B79" s="115" t="s">
        <v>91</v>
      </c>
      <c r="C79" s="126"/>
      <c r="D79" s="126"/>
      <c r="E79" s="126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17"/>
      <c r="Q79" s="117"/>
      <c r="R79" s="117"/>
      <c r="S79" s="118">
        <f t="shared" si="23"/>
        <v>0</v>
      </c>
    </row>
    <row r="80" spans="2:19" ht="27" customHeight="1" x14ac:dyDescent="0.2">
      <c r="B80" s="115" t="s">
        <v>92</v>
      </c>
      <c r="C80" s="126"/>
      <c r="D80" s="126"/>
      <c r="E80" s="126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17"/>
      <c r="Q80" s="117"/>
      <c r="R80" s="117"/>
      <c r="S80" s="118">
        <f t="shared" si="23"/>
        <v>0</v>
      </c>
    </row>
    <row r="81" spans="2:19" ht="27" customHeight="1" x14ac:dyDescent="0.2">
      <c r="B81" s="112" t="s">
        <v>93</v>
      </c>
      <c r="C81" s="123"/>
      <c r="D81" s="123"/>
      <c r="E81" s="123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17"/>
      <c r="Q81" s="117"/>
      <c r="R81" s="117"/>
      <c r="S81" s="118">
        <f t="shared" si="23"/>
        <v>0</v>
      </c>
    </row>
    <row r="82" spans="2:19" ht="27" customHeight="1" x14ac:dyDescent="0.2">
      <c r="B82" s="115" t="s">
        <v>94</v>
      </c>
      <c r="C82" s="126"/>
      <c r="D82" s="126"/>
      <c r="E82" s="126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17"/>
      <c r="Q82" s="117"/>
      <c r="R82" s="117"/>
      <c r="S82" s="118">
        <f t="shared" si="23"/>
        <v>0</v>
      </c>
    </row>
    <row r="83" spans="2:19" ht="24.95" customHeight="1" x14ac:dyDescent="0.2">
      <c r="B83" s="127" t="s">
        <v>95</v>
      </c>
      <c r="C83" s="128">
        <f>+C10+C16+C26+C36+C44+C52+C62+C67+C70</f>
        <v>1202938070</v>
      </c>
      <c r="D83" s="128">
        <f>+D10+D16+D26+D36+D44+D52+D62+D67+D70</f>
        <v>0</v>
      </c>
      <c r="E83" s="128">
        <f>+E10+E16+E26+E36+E44+E52+E62+E67+E70</f>
        <v>41539542.869999997</v>
      </c>
      <c r="F83" s="128">
        <f>+F10+F16+F26+F36+F44+F52+F62+F67+F70</f>
        <v>65818005.850000001</v>
      </c>
      <c r="G83" s="128">
        <f t="shared" ref="G83:P83" si="24">+G10+G16+G26+G36+G44+G52+G62+G67+G70</f>
        <v>0</v>
      </c>
      <c r="H83" s="128">
        <f t="shared" si="24"/>
        <v>0</v>
      </c>
      <c r="I83" s="128">
        <f t="shared" si="24"/>
        <v>0</v>
      </c>
      <c r="J83" s="128">
        <f t="shared" si="24"/>
        <v>0</v>
      </c>
      <c r="K83" s="128">
        <f t="shared" si="24"/>
        <v>0</v>
      </c>
      <c r="L83" s="128">
        <f t="shared" si="24"/>
        <v>0</v>
      </c>
      <c r="M83" s="128">
        <f t="shared" si="24"/>
        <v>0</v>
      </c>
      <c r="N83" s="128">
        <f t="shared" si="24"/>
        <v>0</v>
      </c>
      <c r="O83" s="128">
        <f t="shared" si="24"/>
        <v>0</v>
      </c>
      <c r="P83" s="128">
        <f t="shared" si="24"/>
        <v>115872774.99000001</v>
      </c>
      <c r="Q83" s="128">
        <f t="shared" ref="Q83:R83" si="25">+Q10+Q16+Q26+Q36+Q44+Q52+Q62+Q67+Q70</f>
        <v>72946987.150000006</v>
      </c>
      <c r="R83" s="128">
        <f t="shared" si="25"/>
        <v>197227040.91000003</v>
      </c>
      <c r="S83" s="129">
        <f>+E83+F83+G83+H83+I83+J83+K83+L83+M83+N83+O83+P83+Q83+R83</f>
        <v>493404351.77000004</v>
      </c>
    </row>
    <row r="84" spans="2:19" x14ac:dyDescent="0.2">
      <c r="B84" s="130" t="s">
        <v>113</v>
      </c>
      <c r="J84" s="131"/>
    </row>
    <row r="85" spans="2:19" x14ac:dyDescent="0.2">
      <c r="B85" s="132" t="s">
        <v>114</v>
      </c>
      <c r="C85" s="133"/>
      <c r="J85" s="133"/>
      <c r="M85" s="134"/>
      <c r="R85" s="133"/>
    </row>
    <row r="86" spans="2:19" ht="24" x14ac:dyDescent="0.2">
      <c r="B86" s="132" t="s">
        <v>115</v>
      </c>
    </row>
    <row r="87" spans="2:19" x14ac:dyDescent="0.2">
      <c r="B87" s="132" t="s">
        <v>116</v>
      </c>
    </row>
    <row r="88" spans="2:19" x14ac:dyDescent="0.2">
      <c r="B88" s="132" t="s">
        <v>117</v>
      </c>
    </row>
    <row r="89" spans="2:19" x14ac:dyDescent="0.2">
      <c r="B89" s="132" t="s">
        <v>118</v>
      </c>
    </row>
    <row r="90" spans="2:19" x14ac:dyDescent="0.2">
      <c r="B90" s="132" t="s">
        <v>119</v>
      </c>
    </row>
    <row r="91" spans="2:19" x14ac:dyDescent="0.2">
      <c r="B91" s="135"/>
    </row>
    <row r="92" spans="2:19" x14ac:dyDescent="0.2">
      <c r="B92" s="105"/>
    </row>
    <row r="93" spans="2:19" x14ac:dyDescent="0.2">
      <c r="B93" s="105"/>
    </row>
    <row r="94" spans="2:19" ht="37.5" customHeight="1" x14ac:dyDescent="0.2">
      <c r="B94" s="136" t="s">
        <v>131</v>
      </c>
      <c r="D94" s="136" t="s">
        <v>129</v>
      </c>
      <c r="F94" s="137" t="s">
        <v>130</v>
      </c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</row>
    <row r="95" spans="2:19" x14ac:dyDescent="0.2">
      <c r="B95" s="138" t="s">
        <v>125</v>
      </c>
      <c r="D95" s="138" t="s">
        <v>101</v>
      </c>
      <c r="F95" s="139" t="s">
        <v>126</v>
      </c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</row>
    <row r="96" spans="2:19" ht="23.25" customHeight="1" x14ac:dyDescent="0.2">
      <c r="E96" s="140"/>
    </row>
    <row r="97" spans="1:19" ht="33.75" customHeight="1" x14ac:dyDescent="0.2">
      <c r="A97" s="136"/>
      <c r="B97" s="141"/>
      <c r="C97" s="142"/>
      <c r="D97" s="142"/>
      <c r="J97" s="140"/>
      <c r="K97" s="140"/>
      <c r="L97" s="140"/>
      <c r="M97" s="140"/>
      <c r="N97" s="140"/>
      <c r="O97" s="140"/>
      <c r="P97" s="140"/>
      <c r="Q97" s="140"/>
      <c r="R97" s="140"/>
      <c r="S97" s="140"/>
    </row>
    <row r="98" spans="1:19" x14ac:dyDescent="0.2">
      <c r="C98" s="139"/>
      <c r="D98" s="139"/>
    </row>
    <row r="100" spans="1:19" x14ac:dyDescent="0.2">
      <c r="B100" s="137"/>
      <c r="C100" s="137"/>
      <c r="D100" s="137"/>
    </row>
    <row r="101" spans="1:19" x14ac:dyDescent="0.2">
      <c r="B101" s="143" t="s">
        <v>97</v>
      </c>
      <c r="C101" s="143"/>
      <c r="D101" s="143"/>
    </row>
    <row r="102" spans="1:19" ht="21" customHeight="1" x14ac:dyDescent="0.2">
      <c r="B102" s="106" t="s">
        <v>98</v>
      </c>
    </row>
    <row r="103" spans="1:19" x14ac:dyDescent="0.2">
      <c r="B103" s="139"/>
      <c r="C103" s="139"/>
      <c r="D103" s="139"/>
    </row>
  </sheetData>
  <mergeCells count="15">
    <mergeCell ref="B103:D103"/>
    <mergeCell ref="B1:S1"/>
    <mergeCell ref="B2:S2"/>
    <mergeCell ref="B3:S3"/>
    <mergeCell ref="B4:S4"/>
    <mergeCell ref="B5:S5"/>
    <mergeCell ref="B7:B8"/>
    <mergeCell ref="C7:C8"/>
    <mergeCell ref="D7:D8"/>
    <mergeCell ref="E7:S7"/>
    <mergeCell ref="F94:S94"/>
    <mergeCell ref="F95:S95"/>
    <mergeCell ref="C97:D97"/>
    <mergeCell ref="C98:D98"/>
    <mergeCell ref="B100:D100"/>
  </mergeCells>
  <pageMargins left="0.39370078740157483" right="0" top="0.70866141732283472" bottom="0.6692913385826772" header="0.31496062992125984" footer="0.31496062992125984"/>
  <pageSetup scale="70" orientation="landscape" r:id="rId1"/>
  <rowBreaks count="2" manualBreakCount="2">
    <brk id="40" max="17" man="1"/>
    <brk id="99" max="17" man="1"/>
  </rowBreaks>
  <ignoredErrors>
    <ignoredError sqref="S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37"/>
    </row>
    <row r="2" spans="2:18" ht="21" customHeight="1" x14ac:dyDescent="0.3">
      <c r="B2" s="78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6"/>
    </row>
    <row r="3" spans="2:18" ht="18.75" x14ac:dyDescent="0.3">
      <c r="B3" s="80">
        <v>2022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37"/>
    </row>
    <row r="4" spans="2:18" ht="15.75" customHeight="1" x14ac:dyDescent="0.3">
      <c r="B4" s="82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84" t="s">
        <v>4</v>
      </c>
      <c r="C7" s="85" t="s">
        <v>5</v>
      </c>
      <c r="D7" s="85" t="s">
        <v>6</v>
      </c>
      <c r="E7" s="88" t="s">
        <v>7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</row>
    <row r="8" spans="2:18" ht="30" customHeight="1" x14ac:dyDescent="0.35">
      <c r="B8" s="84"/>
      <c r="C8" s="86"/>
      <c r="D8" s="86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73" t="s">
        <v>99</v>
      </c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</row>
    <row r="98" spans="1:17" ht="23.25" x14ac:dyDescent="0.35">
      <c r="B98" s="28" t="s">
        <v>101</v>
      </c>
      <c r="C98" s="87" t="s">
        <v>103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</row>
    <row r="99" spans="1:17" ht="23.25" x14ac:dyDescent="0.35">
      <c r="B99" s="20"/>
      <c r="C99" s="20"/>
      <c r="D99" s="20"/>
    </row>
    <row r="100" spans="1:17" ht="23.25" x14ac:dyDescent="0.35">
      <c r="B100" s="74"/>
      <c r="C100" s="74"/>
      <c r="D100" s="74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75"/>
      <c r="C103" s="75"/>
      <c r="D103" s="75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Ejecucion Mesual Mayo 2023 (2</vt:lpstr>
      <vt:lpstr>MARZO</vt:lpstr>
      <vt:lpstr>Hoja1</vt:lpstr>
      <vt:lpstr>'Ejecucion Mesual Marzo 2023'!Print_Area</vt:lpstr>
      <vt:lpstr>'Ejecucion Mesual Mayo 2023 (2'!Print_Area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  <vt:lpstr>'Ejecucion Mesual Marzo 2023'!Print_Titles</vt:lpstr>
      <vt:lpstr>'Ejecucion Mesual Mayo 2023 (2'!Print_Titles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2023-06-06T14:20:54Z</dcterms:modified>
</cp:coreProperties>
</file>