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C45F5E1A-9DA7-4A8A-9C2D-277305173619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Presupuesto aprobado" sheetId="9" state="hidden" r:id="rId1"/>
    <sheet name="ENERO" sheetId="7" state="hidden" r:id="rId2"/>
    <sheet name="MARZO 2022" sheetId="5" r:id="rId3"/>
    <sheet name="MARZO" sheetId="8" state="hidden" r:id="rId4"/>
    <sheet name="Hoja1" sheetId="4" state="hidden" r:id="rId5"/>
  </sheets>
  <definedNames>
    <definedName name="_xlnm.Print_Area" localSheetId="1">ENERO!$B$1:$Q$96</definedName>
    <definedName name="_xlnm.Print_Area" localSheetId="3">MARZO!$A$1:$Q$102</definedName>
    <definedName name="_xlnm.Print_Area" localSheetId="2">'MARZO 2022'!$A$1:$P$98</definedName>
    <definedName name="_xlnm.Print_Area" localSheetId="0">'Presupuesto aprobado'!$A$1:$D$94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1" i="9" l="1"/>
  <c r="C63" i="9"/>
  <c r="C53" i="9"/>
  <c r="C45" i="9"/>
  <c r="C37" i="9"/>
  <c r="C27" i="9"/>
  <c r="C17" i="9"/>
  <c r="C11" i="9"/>
  <c r="C84" i="9" s="1"/>
  <c r="C10" i="9"/>
  <c r="Q82" i="8" l="1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Q62" i="8" s="1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Q44" i="8" s="1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6" i="8" s="1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0" i="8" s="1"/>
  <c r="Q11" i="8"/>
  <c r="P10" i="8"/>
  <c r="P83" i="8" s="1"/>
  <c r="O10" i="8"/>
  <c r="O83" i="8" s="1"/>
  <c r="N10" i="8"/>
  <c r="N83" i="8" s="1"/>
  <c r="M10" i="8"/>
  <c r="M83" i="8" s="1"/>
  <c r="L10" i="8"/>
  <c r="L83" i="8" s="1"/>
  <c r="K10" i="8"/>
  <c r="K83" i="8" s="1"/>
  <c r="J10" i="8"/>
  <c r="J83" i="8" s="1"/>
  <c r="I10" i="8"/>
  <c r="I83" i="8" s="1"/>
  <c r="H10" i="8"/>
  <c r="H83" i="8" s="1"/>
  <c r="G10" i="8"/>
  <c r="G83" i="8" s="1"/>
  <c r="F10" i="8"/>
  <c r="F83" i="8" s="1"/>
  <c r="E10" i="8"/>
  <c r="E83" i="8" s="1"/>
  <c r="D10" i="8"/>
  <c r="D83" i="8" s="1"/>
  <c r="C10" i="8"/>
  <c r="C83" i="8" s="1"/>
  <c r="N9" i="8"/>
  <c r="L9" i="8"/>
  <c r="J9" i="8"/>
  <c r="F9" i="8"/>
  <c r="D9" i="8"/>
  <c r="P82" i="5"/>
  <c r="P81" i="5"/>
  <c r="P80" i="5"/>
  <c r="P79" i="5"/>
  <c r="P78" i="5"/>
  <c r="P77" i="5"/>
  <c r="P76" i="5"/>
  <c r="P75" i="5"/>
  <c r="P73" i="5"/>
  <c r="P72" i="5"/>
  <c r="P71" i="5"/>
  <c r="M70" i="5"/>
  <c r="L70" i="5"/>
  <c r="K70" i="5"/>
  <c r="J70" i="5"/>
  <c r="I70" i="5"/>
  <c r="H70" i="5"/>
  <c r="G70" i="5"/>
  <c r="F70" i="5"/>
  <c r="E70" i="5"/>
  <c r="D70" i="5"/>
  <c r="B70" i="5"/>
  <c r="P69" i="5"/>
  <c r="P68" i="5"/>
  <c r="P67" i="5"/>
  <c r="P66" i="5"/>
  <c r="P65" i="5"/>
  <c r="P64" i="5"/>
  <c r="P63" i="5"/>
  <c r="F62" i="5"/>
  <c r="E62" i="5"/>
  <c r="D62" i="5"/>
  <c r="C62" i="5"/>
  <c r="B62" i="5"/>
  <c r="P61" i="5"/>
  <c r="P60" i="5"/>
  <c r="P59" i="5"/>
  <c r="P58" i="5"/>
  <c r="P57" i="5"/>
  <c r="P56" i="5"/>
  <c r="P55" i="5"/>
  <c r="P54" i="5"/>
  <c r="P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P51" i="5"/>
  <c r="P50" i="5"/>
  <c r="P49" i="5"/>
  <c r="P48" i="5"/>
  <c r="P47" i="5"/>
  <c r="P46" i="5"/>
  <c r="P45" i="5"/>
  <c r="F44" i="5"/>
  <c r="E44" i="5"/>
  <c r="D44" i="5"/>
  <c r="B44" i="5"/>
  <c r="P43" i="5"/>
  <c r="P42" i="5"/>
  <c r="P41" i="5"/>
  <c r="P40" i="5"/>
  <c r="P39" i="5"/>
  <c r="P38" i="5"/>
  <c r="P37" i="5"/>
  <c r="L36" i="5"/>
  <c r="K36" i="5"/>
  <c r="I36" i="5"/>
  <c r="H36" i="5"/>
  <c r="G36" i="5"/>
  <c r="F36" i="5"/>
  <c r="D36" i="5"/>
  <c r="C36" i="5"/>
  <c r="B36" i="5"/>
  <c r="P35" i="5"/>
  <c r="P34" i="5"/>
  <c r="P33" i="5"/>
  <c r="P32" i="5"/>
  <c r="P31" i="5"/>
  <c r="P30" i="5"/>
  <c r="P29" i="5"/>
  <c r="P28" i="5"/>
  <c r="P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P25" i="5"/>
  <c r="P24" i="5"/>
  <c r="P23" i="5"/>
  <c r="P22" i="5"/>
  <c r="P21" i="5"/>
  <c r="P20" i="5"/>
  <c r="P19" i="5"/>
  <c r="P18" i="5"/>
  <c r="P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B9" i="5" s="1"/>
  <c r="P15" i="5"/>
  <c r="P14" i="5"/>
  <c r="P13" i="5"/>
  <c r="P12" i="5"/>
  <c r="P11" i="5"/>
  <c r="O10" i="5"/>
  <c r="N10" i="5"/>
  <c r="M10" i="5"/>
  <c r="L10" i="5"/>
  <c r="K10" i="5"/>
  <c r="J10" i="5"/>
  <c r="I10" i="5"/>
  <c r="H10" i="5"/>
  <c r="H9" i="5" s="1"/>
  <c r="G10" i="5"/>
  <c r="F10" i="5"/>
  <c r="E10" i="5"/>
  <c r="D10" i="5"/>
  <c r="C10" i="5"/>
  <c r="B10" i="5"/>
  <c r="J9" i="5"/>
  <c r="P52" i="5" l="1"/>
  <c r="P70" i="5"/>
  <c r="C83" i="5"/>
  <c r="G83" i="5"/>
  <c r="K83" i="5"/>
  <c r="O83" i="5"/>
  <c r="L9" i="5"/>
  <c r="P62" i="5"/>
  <c r="D9" i="5"/>
  <c r="N9" i="5"/>
  <c r="E83" i="5"/>
  <c r="I83" i="5"/>
  <c r="M83" i="5"/>
  <c r="P44" i="5"/>
  <c r="J83" i="5"/>
  <c r="N83" i="5"/>
  <c r="H9" i="8"/>
  <c r="P9" i="8"/>
  <c r="B83" i="5"/>
  <c r="Q52" i="8"/>
  <c r="H83" i="5"/>
  <c r="D83" i="5"/>
  <c r="L83" i="5"/>
  <c r="Q36" i="8"/>
  <c r="Q26" i="8" s="1"/>
  <c r="Q70" i="8"/>
  <c r="P16" i="5"/>
  <c r="F9" i="5"/>
  <c r="P10" i="5"/>
  <c r="F83" i="5"/>
  <c r="Q83" i="8"/>
  <c r="C9" i="8"/>
  <c r="E9" i="8"/>
  <c r="G9" i="8"/>
  <c r="I9" i="8"/>
  <c r="K9" i="8"/>
  <c r="M9" i="8"/>
  <c r="O9" i="8"/>
  <c r="P36" i="5"/>
  <c r="P26" i="5" s="1"/>
  <c r="C9" i="5"/>
  <c r="E9" i="5"/>
  <c r="G9" i="5"/>
  <c r="I9" i="5"/>
  <c r="K9" i="5"/>
  <c r="M9" i="5"/>
  <c r="O9" i="5"/>
  <c r="P83" i="5" l="1"/>
  <c r="P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<sst xmlns="http://schemas.openxmlformats.org/spreadsheetml/2006/main" count="425" uniqueCount="127">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</sst>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 applyAlignme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/>
    </xf>
    <xf numFmtId="0" fontId="4" fillId="0" borderId="0" xfId="0" applyFont="1"/>
    <xf numFmtId="0" fontId="23" fillId="0" borderId="0" xfId="0" applyFont="1"/>
    <xf numFmtId="0" fontId="24" fillId="2" borderId="2" xfId="0" applyFont="1" applyFill="1" applyBorder="1" applyAlignment="1">
      <alignment horizontal="left" vertical="center"/>
    </xf>
    <xf numFmtId="164" fontId="24" fillId="2" borderId="2" xfId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164" fontId="24" fillId="2" borderId="6" xfId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3" fillId="0" borderId="8" xfId="0" applyFont="1" applyBorder="1" applyAlignment="1">
      <alignment horizontal="left"/>
    </xf>
    <xf numFmtId="164" fontId="23" fillId="0" borderId="8" xfId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164" fontId="23" fillId="0" borderId="0" xfId="1" applyFont="1" applyAlignment="1">
      <alignment vertical="center" wrapText="1"/>
    </xf>
    <xf numFmtId="164" fontId="23" fillId="0" borderId="0" xfId="0" applyNumberFormat="1" applyFont="1"/>
    <xf numFmtId="164" fontId="4" fillId="0" borderId="0" xfId="1" applyFont="1" applyAlignment="1">
      <alignment vertical="center" wrapText="1"/>
    </xf>
    <xf numFmtId="164" fontId="4" fillId="0" borderId="0" xfId="1" applyFont="1"/>
    <xf numFmtId="164" fontId="4" fillId="0" borderId="0" xfId="0" applyNumberFormat="1" applyFont="1"/>
    <xf numFmtId="0" fontId="4" fillId="0" borderId="0" xfId="0" applyFont="1" applyAlignment="1">
      <alignment horizontal="left" wrapText="1"/>
    </xf>
    <xf numFmtId="164" fontId="23" fillId="0" borderId="0" xfId="1" applyFont="1"/>
    <xf numFmtId="0" fontId="23" fillId="0" borderId="0" xfId="0" applyFont="1" applyAlignment="1">
      <alignment horizontal="left" wrapText="1"/>
    </xf>
    <xf numFmtId="165" fontId="23" fillId="0" borderId="8" xfId="0" applyNumberFormat="1" applyFont="1" applyBorder="1"/>
    <xf numFmtId="164" fontId="23" fillId="0" borderId="8" xfId="1" applyFont="1" applyBorder="1"/>
    <xf numFmtId="165" fontId="23" fillId="0" borderId="0" xfId="0" applyNumberFormat="1" applyFont="1"/>
    <xf numFmtId="165" fontId="4" fillId="0" borderId="0" xfId="0" applyNumberFormat="1" applyFont="1"/>
    <xf numFmtId="0" fontId="24" fillId="4" borderId="9" xfId="0" applyFont="1" applyFill="1" applyBorder="1" applyAlignment="1">
      <alignment vertical="center"/>
    </xf>
    <xf numFmtId="164" fontId="23" fillId="4" borderId="9" xfId="1" applyFont="1" applyFill="1" applyBorder="1"/>
    <xf numFmtId="165" fontId="23" fillId="4" borderId="9" xfId="0" applyNumberFormat="1" applyFont="1" applyFill="1" applyBorder="1"/>
    <xf numFmtId="164" fontId="23" fillId="5" borderId="0" xfId="0" applyNumberFormat="1" applyFont="1" applyFill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1676401</xdr:colOff>
      <xdr:row>0</xdr:row>
      <xdr:rowOff>114301</xdr:rowOff>
    </xdr:from>
    <xdr:to>
      <xdr:col>0</xdr:col>
      <xdr:colOff>3295651</xdr:colOff>
      <xdr:row>5</xdr:row>
      <xdr:rowOff>70328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1" y="114301"/>
          <a:ext cx="1619250" cy="11847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45" customWidth="1"/>
  </cols>
  <sheetData>
    <row r="2" spans="2:5" ht="28.5" customHeight="1" x14ac:dyDescent="0.25">
      <c r="B2" s="48" t="s">
        <v>0</v>
      </c>
      <c r="C2" s="49"/>
      <c r="D2" s="49"/>
    </row>
    <row r="3" spans="2:5" ht="21" customHeight="1" x14ac:dyDescent="0.25">
      <c r="B3" s="50" t="s">
        <v>1</v>
      </c>
      <c r="C3" s="51"/>
      <c r="D3" s="51"/>
    </row>
    <row r="4" spans="2:5" ht="15.75" x14ac:dyDescent="0.25">
      <c r="B4" s="52">
        <v>2022</v>
      </c>
      <c r="C4" s="53"/>
      <c r="D4" s="53"/>
    </row>
    <row r="5" spans="2:5" ht="15.75" customHeight="1" x14ac:dyDescent="0.25">
      <c r="B5" s="54" t="s">
        <v>2</v>
      </c>
      <c r="C5" s="55"/>
      <c r="D5" s="55"/>
    </row>
    <row r="6" spans="2:5" ht="15.75" customHeight="1" x14ac:dyDescent="0.25">
      <c r="B6" s="55" t="s">
        <v>3</v>
      </c>
      <c r="C6" s="55"/>
      <c r="D6" s="55"/>
    </row>
    <row r="8" spans="2:5" ht="15" customHeight="1" x14ac:dyDescent="0.25">
      <c r="B8" s="56" t="s">
        <v>4</v>
      </c>
      <c r="C8" s="57" t="s">
        <v>5</v>
      </c>
      <c r="D8" s="57" t="s">
        <v>6</v>
      </c>
    </row>
    <row r="9" spans="2:5" ht="30" customHeight="1" x14ac:dyDescent="0.25">
      <c r="B9" s="56"/>
      <c r="C9" s="58"/>
      <c r="D9" s="58"/>
    </row>
    <row r="10" spans="2:5" s="5" customFormat="1" ht="27" customHeight="1" x14ac:dyDescent="0.3">
      <c r="B10" s="4" t="s">
        <v>21</v>
      </c>
      <c r="C10" s="30">
        <f>+C11+C17+C27+C37+C45+C53+C63+C68+C71</f>
        <v>1024795636</v>
      </c>
      <c r="D10" s="9"/>
    </row>
    <row r="11" spans="2:5" s="5" customFormat="1" ht="27" customHeight="1" x14ac:dyDescent="0.3">
      <c r="B11" s="6" t="s">
        <v>22</v>
      </c>
      <c r="C11" s="31">
        <f>SUM(C12:C16)</f>
        <v>493015272</v>
      </c>
      <c r="D11" s="10"/>
    </row>
    <row r="12" spans="2:5" s="5" customFormat="1" ht="27" customHeight="1" x14ac:dyDescent="0.35">
      <c r="B12" s="7" t="s">
        <v>23</v>
      </c>
      <c r="C12" s="32">
        <v>375747353</v>
      </c>
      <c r="D12" s="13"/>
    </row>
    <row r="13" spans="2:5" s="5" customFormat="1" ht="27" customHeight="1" x14ac:dyDescent="0.35">
      <c r="B13" s="7" t="s">
        <v>24</v>
      </c>
      <c r="C13" s="32">
        <v>67781665</v>
      </c>
      <c r="D13" s="13"/>
    </row>
    <row r="14" spans="2:5" s="5" customFormat="1" ht="27" customHeight="1" x14ac:dyDescent="0.35">
      <c r="B14" s="7" t="s">
        <v>25</v>
      </c>
      <c r="C14" s="32"/>
      <c r="D14" s="13"/>
      <c r="E14" s="39"/>
    </row>
    <row r="15" spans="2:5" s="5" customFormat="1" ht="27" customHeight="1" x14ac:dyDescent="0.35">
      <c r="B15" s="7" t="s">
        <v>26</v>
      </c>
      <c r="C15" s="32"/>
      <c r="D15" s="13"/>
    </row>
    <row r="16" spans="2:5" s="5" customFormat="1" ht="27" customHeight="1" x14ac:dyDescent="0.35">
      <c r="B16" s="7" t="s">
        <v>27</v>
      </c>
      <c r="C16" s="32">
        <v>49486254</v>
      </c>
      <c r="D16" s="13"/>
    </row>
    <row r="17" spans="2:4" s="5" customFormat="1" ht="27" customHeight="1" x14ac:dyDescent="0.3">
      <c r="B17" s="6" t="s">
        <v>28</v>
      </c>
      <c r="C17" s="31">
        <f>SUM(C18:C26)</f>
        <v>180335892</v>
      </c>
      <c r="D17" s="10"/>
    </row>
    <row r="18" spans="2:4" s="5" customFormat="1" ht="27" customHeight="1" x14ac:dyDescent="0.35">
      <c r="B18" s="7" t="s">
        <v>29</v>
      </c>
      <c r="C18" s="32">
        <v>33780000</v>
      </c>
      <c r="D18" s="13"/>
    </row>
    <row r="19" spans="2:4" s="5" customFormat="1" ht="27" customHeight="1" x14ac:dyDescent="0.35">
      <c r="B19" s="7" t="s">
        <v>30</v>
      </c>
      <c r="C19" s="32">
        <v>5800000</v>
      </c>
      <c r="D19" s="13"/>
    </row>
    <row r="20" spans="2:4" s="5" customFormat="1" ht="27" customHeight="1" x14ac:dyDescent="0.35">
      <c r="B20" s="7" t="s">
        <v>31</v>
      </c>
      <c r="C20" s="32">
        <v>31000000</v>
      </c>
      <c r="D20" s="13"/>
    </row>
    <row r="21" spans="2:4" s="5" customFormat="1" ht="27" customHeight="1" x14ac:dyDescent="0.35">
      <c r="B21" s="7" t="s">
        <v>32</v>
      </c>
      <c r="C21" s="32">
        <v>2600000</v>
      </c>
      <c r="D21" s="13"/>
    </row>
    <row r="22" spans="2:4" s="5" customFormat="1" ht="27" customHeight="1" x14ac:dyDescent="0.35">
      <c r="B22" s="7" t="s">
        <v>33</v>
      </c>
      <c r="C22" s="32">
        <v>13025891</v>
      </c>
      <c r="D22" s="13"/>
    </row>
    <row r="23" spans="2:4" s="5" customFormat="1" ht="27" customHeight="1" x14ac:dyDescent="0.35">
      <c r="B23" s="7" t="s">
        <v>34</v>
      </c>
      <c r="C23" s="32">
        <v>12600000</v>
      </c>
      <c r="D23" s="13"/>
    </row>
    <row r="24" spans="2:4" s="5" customFormat="1" ht="45.75" customHeight="1" x14ac:dyDescent="0.35">
      <c r="B24" s="25" t="s">
        <v>35</v>
      </c>
      <c r="C24" s="32">
        <v>29590000</v>
      </c>
      <c r="D24" s="13"/>
    </row>
    <row r="25" spans="2:4" s="5" customFormat="1" ht="43.5" customHeight="1" x14ac:dyDescent="0.35">
      <c r="B25" s="25" t="s">
        <v>36</v>
      </c>
      <c r="C25" s="32">
        <v>30340000</v>
      </c>
      <c r="D25" s="13"/>
    </row>
    <row r="26" spans="2:4" s="5" customFormat="1" ht="27" customHeight="1" x14ac:dyDescent="0.35">
      <c r="B26" s="7" t="s">
        <v>37</v>
      </c>
      <c r="C26" s="32">
        <v>21600001</v>
      </c>
      <c r="D26" s="13"/>
    </row>
    <row r="27" spans="2:4" s="5" customFormat="1" ht="27" customHeight="1" x14ac:dyDescent="0.3">
      <c r="B27" s="6" t="s">
        <v>38</v>
      </c>
      <c r="C27" s="31">
        <f>SUM(C28:C36)</f>
        <v>309474472</v>
      </c>
      <c r="D27" s="10"/>
    </row>
    <row r="28" spans="2:4" s="5" customFormat="1" ht="27" customHeight="1" x14ac:dyDescent="0.35">
      <c r="B28" s="7" t="s">
        <v>39</v>
      </c>
      <c r="C28" s="32">
        <v>7700000</v>
      </c>
      <c r="D28" s="13"/>
    </row>
    <row r="29" spans="2:4" s="5" customFormat="1" ht="27" customHeight="1" x14ac:dyDescent="0.35">
      <c r="B29" s="7" t="s">
        <v>40</v>
      </c>
      <c r="C29" s="32">
        <v>10700000</v>
      </c>
      <c r="D29" s="13"/>
    </row>
    <row r="30" spans="2:4" s="5" customFormat="1" ht="27" customHeight="1" x14ac:dyDescent="0.35">
      <c r="B30" s="7" t="s">
        <v>41</v>
      </c>
      <c r="C30" s="32">
        <v>228422500</v>
      </c>
      <c r="D30" s="13"/>
    </row>
    <row r="31" spans="2:4" s="5" customFormat="1" ht="27" customHeight="1" x14ac:dyDescent="0.35">
      <c r="B31" s="7" t="s">
        <v>42</v>
      </c>
      <c r="C31" s="32">
        <v>3499999</v>
      </c>
      <c r="D31" s="13"/>
    </row>
    <row r="32" spans="2:4" s="5" customFormat="1" ht="27" customHeight="1" x14ac:dyDescent="0.35">
      <c r="B32" s="7" t="s">
        <v>43</v>
      </c>
      <c r="C32" s="32">
        <v>3010000</v>
      </c>
      <c r="D32" s="13"/>
    </row>
    <row r="33" spans="2:4" s="5" customFormat="1" ht="42" customHeight="1" x14ac:dyDescent="0.35">
      <c r="B33" s="7" t="s">
        <v>44</v>
      </c>
      <c r="C33" s="32">
        <v>290000</v>
      </c>
      <c r="D33" s="13"/>
    </row>
    <row r="34" spans="2:4" s="5" customFormat="1" ht="39" customHeight="1" x14ac:dyDescent="0.35">
      <c r="B34" s="25" t="s">
        <v>45</v>
      </c>
      <c r="C34" s="32">
        <v>15595000</v>
      </c>
      <c r="D34" s="13"/>
    </row>
    <row r="35" spans="2:4" s="5" customFormat="1" ht="39.75" customHeight="1" x14ac:dyDescent="0.35">
      <c r="B35" s="25" t="s">
        <v>46</v>
      </c>
      <c r="C35" s="32"/>
      <c r="D35" s="13"/>
    </row>
    <row r="36" spans="2:4" s="5" customFormat="1" ht="27" customHeight="1" x14ac:dyDescent="0.35">
      <c r="B36" s="7" t="s">
        <v>47</v>
      </c>
      <c r="C36" s="32">
        <v>40256973</v>
      </c>
      <c r="D36" s="13"/>
    </row>
    <row r="37" spans="2:4" s="5" customFormat="1" ht="27" customHeight="1" x14ac:dyDescent="0.3">
      <c r="B37" s="6" t="s">
        <v>48</v>
      </c>
      <c r="C37" s="31">
        <f>SUM(C38:C43)</f>
        <v>3000000</v>
      </c>
      <c r="D37" s="10"/>
    </row>
    <row r="38" spans="2:4" s="5" customFormat="1" ht="27" customHeight="1" x14ac:dyDescent="0.35">
      <c r="B38" s="7" t="s">
        <v>49</v>
      </c>
      <c r="C38" s="32">
        <v>3000000</v>
      </c>
      <c r="D38" s="13"/>
    </row>
    <row r="39" spans="2:4" s="5" customFormat="1" ht="38.25" customHeight="1" x14ac:dyDescent="0.35">
      <c r="B39" s="25" t="s">
        <v>50</v>
      </c>
      <c r="C39" s="32"/>
      <c r="D39" s="13"/>
    </row>
    <row r="40" spans="2:4" s="5" customFormat="1" ht="42" customHeight="1" x14ac:dyDescent="0.35">
      <c r="B40" s="25" t="s">
        <v>51</v>
      </c>
      <c r="C40" s="32"/>
      <c r="D40" s="13"/>
    </row>
    <row r="41" spans="2:4" s="5" customFormat="1" ht="42" customHeight="1" x14ac:dyDescent="0.35">
      <c r="B41" s="25" t="s">
        <v>52</v>
      </c>
      <c r="C41" s="32"/>
      <c r="D41" s="13"/>
    </row>
    <row r="42" spans="2:4" s="5" customFormat="1" ht="39.75" customHeight="1" x14ac:dyDescent="0.35">
      <c r="B42" s="25" t="s">
        <v>53</v>
      </c>
      <c r="C42" s="32"/>
      <c r="D42" s="13"/>
    </row>
    <row r="43" spans="2:4" s="5" customFormat="1" ht="27" customHeight="1" x14ac:dyDescent="0.35">
      <c r="B43" s="25" t="s">
        <v>54</v>
      </c>
      <c r="C43" s="32"/>
      <c r="D43" s="13"/>
    </row>
    <row r="44" spans="2:4" s="5" customFormat="1" ht="27" customHeight="1" x14ac:dyDescent="0.35">
      <c r="B44" s="7" t="s">
        <v>55</v>
      </c>
      <c r="C44" s="32"/>
      <c r="D44" s="13"/>
    </row>
    <row r="45" spans="2:4" s="5" customFormat="1" ht="36.75" customHeight="1" x14ac:dyDescent="0.35">
      <c r="B45" s="25" t="s">
        <v>56</v>
      </c>
      <c r="C45" s="31">
        <f>SUM(C46:C52)</f>
        <v>0</v>
      </c>
      <c r="D45" s="13"/>
    </row>
    <row r="46" spans="2:4" s="5" customFormat="1" ht="27" customHeight="1" x14ac:dyDescent="0.35">
      <c r="B46" s="6" t="s">
        <v>57</v>
      </c>
      <c r="C46" s="32"/>
      <c r="D46" s="15"/>
    </row>
    <row r="47" spans="2:4" s="5" customFormat="1" ht="36" customHeight="1" x14ac:dyDescent="0.35">
      <c r="B47" s="7" t="s">
        <v>58</v>
      </c>
      <c r="C47" s="32"/>
      <c r="D47" s="13"/>
    </row>
    <row r="48" spans="2:4" s="5" customFormat="1" ht="49.5" customHeight="1" x14ac:dyDescent="0.35">
      <c r="B48" s="25" t="s">
        <v>59</v>
      </c>
      <c r="C48" s="32"/>
      <c r="D48" s="13"/>
    </row>
    <row r="49" spans="2:4" s="5" customFormat="1" ht="42" customHeight="1" x14ac:dyDescent="0.35">
      <c r="B49" s="25" t="s">
        <v>60</v>
      </c>
      <c r="C49" s="32"/>
      <c r="D49" s="13"/>
    </row>
    <row r="50" spans="2:4" s="5" customFormat="1" ht="36.75" customHeight="1" x14ac:dyDescent="0.35">
      <c r="B50" s="25" t="s">
        <v>61</v>
      </c>
      <c r="C50" s="32"/>
      <c r="D50" s="13"/>
    </row>
    <row r="51" spans="2:4" s="5" customFormat="1" ht="27" customHeight="1" x14ac:dyDescent="0.35">
      <c r="B51" s="7" t="s">
        <v>62</v>
      </c>
      <c r="C51" s="32"/>
      <c r="D51" s="13"/>
    </row>
    <row r="52" spans="2:4" s="5" customFormat="1" ht="36.75" customHeight="1" x14ac:dyDescent="0.35">
      <c r="B52" s="25" t="s">
        <v>63</v>
      </c>
      <c r="C52" s="32"/>
      <c r="D52" s="13"/>
    </row>
    <row r="53" spans="2:4" s="5" customFormat="1" ht="27" customHeight="1" x14ac:dyDescent="0.3">
      <c r="B53" s="6" t="s">
        <v>64</v>
      </c>
      <c r="C53" s="31">
        <f>SUM(C54:C62)</f>
        <v>35070000</v>
      </c>
      <c r="D53" s="10"/>
    </row>
    <row r="54" spans="2:4" s="5" customFormat="1" ht="27" customHeight="1" x14ac:dyDescent="0.35">
      <c r="B54" s="7" t="s">
        <v>65</v>
      </c>
      <c r="C54" s="32">
        <v>9300000</v>
      </c>
      <c r="D54" s="13"/>
    </row>
    <row r="55" spans="2:4" s="5" customFormat="1" ht="42" customHeight="1" x14ac:dyDescent="0.35">
      <c r="B55" s="25" t="s">
        <v>66</v>
      </c>
      <c r="C55" s="32">
        <v>1000000</v>
      </c>
      <c r="D55" s="13"/>
    </row>
    <row r="56" spans="2:4" s="5" customFormat="1" ht="27" customHeight="1" x14ac:dyDescent="0.35">
      <c r="B56" s="7" t="s">
        <v>67</v>
      </c>
      <c r="C56" s="32">
        <v>550000</v>
      </c>
      <c r="D56" s="13"/>
    </row>
    <row r="57" spans="2:4" s="5" customFormat="1" ht="38.25" customHeight="1" x14ac:dyDescent="0.35">
      <c r="B57" s="25" t="s">
        <v>68</v>
      </c>
      <c r="C57" s="32">
        <v>12120000</v>
      </c>
      <c r="D57" s="13"/>
    </row>
    <row r="58" spans="2:4" s="5" customFormat="1" ht="27" customHeight="1" x14ac:dyDescent="0.35">
      <c r="B58" s="7" t="s">
        <v>69</v>
      </c>
      <c r="C58" s="32">
        <v>8200000</v>
      </c>
      <c r="D58" s="13"/>
    </row>
    <row r="59" spans="2:4" s="5" customFormat="1" ht="27" customHeight="1" x14ac:dyDescent="0.35">
      <c r="B59" s="7" t="s">
        <v>70</v>
      </c>
      <c r="C59" s="32">
        <v>400000</v>
      </c>
      <c r="D59" s="13"/>
    </row>
    <row r="60" spans="2:4" s="5" customFormat="1" ht="27" customHeight="1" x14ac:dyDescent="0.35">
      <c r="B60" s="7" t="s">
        <v>71</v>
      </c>
      <c r="C60" s="32"/>
      <c r="D60" s="13"/>
    </row>
    <row r="61" spans="2:4" s="5" customFormat="1" ht="27" customHeight="1" x14ac:dyDescent="0.35">
      <c r="B61" s="7" t="s">
        <v>72</v>
      </c>
      <c r="C61" s="32">
        <v>3000000</v>
      </c>
      <c r="D61" s="13"/>
    </row>
    <row r="62" spans="2:4" s="5" customFormat="1" ht="36.75" customHeight="1" x14ac:dyDescent="0.35">
      <c r="B62" s="25" t="s">
        <v>73</v>
      </c>
      <c r="C62" s="32">
        <v>500000</v>
      </c>
      <c r="D62" s="13"/>
    </row>
    <row r="63" spans="2:4" s="5" customFormat="1" ht="27" customHeight="1" x14ac:dyDescent="0.3">
      <c r="B63" s="6" t="s">
        <v>74</v>
      </c>
      <c r="C63" s="31">
        <f>SUM(C64:C66)</f>
        <v>3900000</v>
      </c>
      <c r="D63" s="10"/>
    </row>
    <row r="64" spans="2:4" s="5" customFormat="1" ht="27" customHeight="1" x14ac:dyDescent="0.35">
      <c r="B64" s="7" t="s">
        <v>75</v>
      </c>
      <c r="C64" s="32">
        <v>3900000</v>
      </c>
      <c r="D64" s="13"/>
    </row>
    <row r="65" spans="2:4" s="5" customFormat="1" ht="27" customHeight="1" x14ac:dyDescent="0.35">
      <c r="B65" s="7" t="s">
        <v>76</v>
      </c>
      <c r="C65" s="32"/>
      <c r="D65" s="13"/>
    </row>
    <row r="66" spans="2:4" s="5" customFormat="1" ht="27" customHeight="1" x14ac:dyDescent="0.35">
      <c r="B66" s="7" t="s">
        <v>77</v>
      </c>
      <c r="C66" s="32"/>
      <c r="D66" s="13"/>
    </row>
    <row r="67" spans="2:4" s="5" customFormat="1" ht="44.25" customHeight="1" x14ac:dyDescent="0.35">
      <c r="B67" s="25" t="s">
        <v>78</v>
      </c>
      <c r="C67" s="32"/>
      <c r="D67" s="13"/>
    </row>
    <row r="68" spans="2:4" s="5" customFormat="1" ht="42" customHeight="1" x14ac:dyDescent="0.35">
      <c r="B68" s="26" t="s">
        <v>79</v>
      </c>
      <c r="C68" s="31"/>
      <c r="D68" s="15"/>
    </row>
    <row r="69" spans="2:4" s="5" customFormat="1" ht="27" customHeight="1" x14ac:dyDescent="0.35">
      <c r="B69" s="7" t="s">
        <v>80</v>
      </c>
      <c r="C69" s="32"/>
      <c r="D69" s="13"/>
    </row>
    <row r="70" spans="2:4" s="5" customFormat="1" ht="39.75" customHeight="1" x14ac:dyDescent="0.35">
      <c r="B70" s="25" t="s">
        <v>81</v>
      </c>
      <c r="C70" s="32"/>
      <c r="D70" s="13"/>
    </row>
    <row r="71" spans="2:4" s="5" customFormat="1" ht="27" customHeight="1" x14ac:dyDescent="0.35">
      <c r="B71" s="6" t="s">
        <v>82</v>
      </c>
      <c r="C71" s="31">
        <f>SUM(C72:C74)</f>
        <v>0</v>
      </c>
      <c r="D71" s="15"/>
    </row>
    <row r="72" spans="2:4" s="5" customFormat="1" ht="27" customHeight="1" x14ac:dyDescent="0.35">
      <c r="B72" s="7" t="s">
        <v>83</v>
      </c>
      <c r="C72" s="32"/>
      <c r="D72" s="13"/>
    </row>
    <row r="73" spans="2:4" s="5" customFormat="1" ht="27" customHeight="1" x14ac:dyDescent="0.35">
      <c r="B73" s="7" t="s">
        <v>84</v>
      </c>
      <c r="C73" s="32"/>
      <c r="D73" s="13"/>
    </row>
    <row r="74" spans="2:4" s="5" customFormat="1" ht="42" customHeight="1" x14ac:dyDescent="0.35">
      <c r="B74" s="25" t="s">
        <v>85</v>
      </c>
      <c r="C74" s="32"/>
      <c r="D74" s="13"/>
    </row>
    <row r="75" spans="2:4" s="5" customFormat="1" ht="27" customHeight="1" x14ac:dyDescent="0.35">
      <c r="B75" s="4" t="s">
        <v>86</v>
      </c>
      <c r="C75" s="33"/>
      <c r="D75" s="17"/>
    </row>
    <row r="76" spans="2:4" s="5" customFormat="1" ht="27" customHeight="1" x14ac:dyDescent="0.35">
      <c r="B76" s="6" t="s">
        <v>87</v>
      </c>
      <c r="C76" s="34"/>
      <c r="D76" s="15"/>
    </row>
    <row r="77" spans="2:4" s="5" customFormat="1" ht="27" customHeight="1" x14ac:dyDescent="0.35">
      <c r="B77" s="7" t="s">
        <v>88</v>
      </c>
      <c r="C77" s="35"/>
      <c r="D77" s="13"/>
    </row>
    <row r="78" spans="2:4" s="5" customFormat="1" ht="27" customHeight="1" x14ac:dyDescent="0.35">
      <c r="B78" s="7" t="s">
        <v>89</v>
      </c>
      <c r="C78" s="35"/>
      <c r="D78" s="13"/>
    </row>
    <row r="79" spans="2:4" s="5" customFormat="1" ht="27" customHeight="1" x14ac:dyDescent="0.35">
      <c r="B79" s="6" t="s">
        <v>90</v>
      </c>
      <c r="C79" s="34"/>
      <c r="D79" s="15"/>
    </row>
    <row r="80" spans="2:4" s="5" customFormat="1" ht="27" customHeight="1" x14ac:dyDescent="0.35">
      <c r="B80" s="7" t="s">
        <v>91</v>
      </c>
      <c r="C80" s="35"/>
      <c r="D80" s="13"/>
    </row>
    <row r="81" spans="1:4" s="5" customFormat="1" ht="27" customHeight="1" x14ac:dyDescent="0.35">
      <c r="B81" s="7" t="s">
        <v>92</v>
      </c>
      <c r="C81" s="35"/>
      <c r="D81" s="13"/>
    </row>
    <row r="82" spans="1:4" s="5" customFormat="1" ht="27" customHeight="1" x14ac:dyDescent="0.35">
      <c r="B82" s="6" t="s">
        <v>93</v>
      </c>
      <c r="C82" s="34"/>
      <c r="D82" s="15"/>
    </row>
    <row r="83" spans="1:4" s="5" customFormat="1" ht="27" customHeight="1" x14ac:dyDescent="0.35">
      <c r="B83" s="7" t="s">
        <v>94</v>
      </c>
      <c r="C83" s="35"/>
      <c r="D83" s="13"/>
    </row>
    <row r="84" spans="1:4" s="5" customFormat="1" ht="24.95" customHeight="1" x14ac:dyDescent="0.35">
      <c r="B84" s="8" t="s">
        <v>95</v>
      </c>
      <c r="C84" s="36">
        <f>+C11+C17+C27+C37+C45+C53+C63+C68+C71</f>
        <v>1024795636</v>
      </c>
      <c r="D84" s="18"/>
    </row>
    <row r="85" spans="1:4" ht="34.5" x14ac:dyDescent="0.25">
      <c r="B85" s="44" t="s">
        <v>120</v>
      </c>
    </row>
    <row r="86" spans="1:4" ht="34.5" x14ac:dyDescent="0.25">
      <c r="B86" s="44" t="s">
        <v>121</v>
      </c>
    </row>
    <row r="87" spans="1:4" ht="86.25" x14ac:dyDescent="0.25">
      <c r="B87" s="44" t="s">
        <v>122</v>
      </c>
    </row>
    <row r="88" spans="1:4" x14ac:dyDescent="0.25">
      <c r="B88" s="41"/>
      <c r="C88" s="40"/>
    </row>
    <row r="89" spans="1:4" ht="18.75" x14ac:dyDescent="0.3">
      <c r="B89" s="38"/>
    </row>
    <row r="90" spans="1:4" ht="18.75" x14ac:dyDescent="0.3">
      <c r="B90" s="38"/>
    </row>
    <row r="91" spans="1:4" ht="18.75" x14ac:dyDescent="0.3">
      <c r="B91" s="38"/>
    </row>
    <row r="92" spans="1:4" ht="23.25" x14ac:dyDescent="0.35">
      <c r="B92" s="28" t="s">
        <v>110</v>
      </c>
      <c r="C92" s="45" t="s">
        <v>99</v>
      </c>
      <c r="D92" s="45"/>
    </row>
    <row r="93" spans="1:4" ht="23.25" x14ac:dyDescent="0.35">
      <c r="B93" s="29" t="s">
        <v>111</v>
      </c>
      <c r="C93" s="21" t="s">
        <v>112</v>
      </c>
      <c r="D93" s="21"/>
    </row>
    <row r="94" spans="1:4" ht="18.75" x14ac:dyDescent="0.3">
      <c r="B94" s="38"/>
    </row>
    <row r="95" spans="1:4" ht="12" customHeight="1" x14ac:dyDescent="0.3">
      <c r="B95" s="38"/>
    </row>
    <row r="96" spans="1:4" ht="33.75" hidden="1" customHeight="1" x14ac:dyDescent="0.35">
      <c r="A96" s="1" t="s">
        <v>96</v>
      </c>
      <c r="B96" s="28"/>
      <c r="C96" s="45"/>
      <c r="D96" s="45"/>
    </row>
    <row r="97" spans="2:4" ht="23.25" hidden="1" x14ac:dyDescent="0.35">
      <c r="B97" s="29"/>
      <c r="C97" s="21"/>
      <c r="D97" s="21"/>
    </row>
    <row r="98" spans="2:4" ht="23.25" hidden="1" x14ac:dyDescent="0.35">
      <c r="B98" s="21"/>
      <c r="C98" s="21"/>
      <c r="D98" s="21"/>
    </row>
    <row r="99" spans="2:4" ht="23.25" hidden="1" x14ac:dyDescent="0.35">
      <c r="B99" s="46"/>
      <c r="C99" s="46"/>
      <c r="D99" s="46"/>
    </row>
    <row r="100" spans="2:4" ht="23.25" x14ac:dyDescent="0.25">
      <c r="B100" s="22" t="s">
        <v>97</v>
      </c>
      <c r="C100" s="22"/>
      <c r="D100" s="22"/>
    </row>
    <row r="101" spans="2:4" ht="21" customHeight="1" x14ac:dyDescent="0.35">
      <c r="B101" s="21" t="s">
        <v>98</v>
      </c>
      <c r="C101" s="21"/>
    </row>
    <row r="102" spans="2:4" ht="21" x14ac:dyDescent="0.35">
      <c r="B102" s="47"/>
      <c r="C102" s="47"/>
      <c r="D102" s="47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2:17" ht="21" customHeight="1" x14ac:dyDescent="0.25">
      <c r="B2" s="50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2:17" ht="15.75" x14ac:dyDescent="0.25">
      <c r="B3" s="52">
        <v>2022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2:17" ht="15.75" customHeight="1" x14ac:dyDescent="0.25">
      <c r="B4" s="54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2:17" ht="15.75" customHeight="1" x14ac:dyDescent="0.25">
      <c r="B5" s="27" t="s">
        <v>3</v>
      </c>
      <c r="C5" s="27"/>
      <c r="D5" s="27"/>
    </row>
    <row r="7" spans="2:17" ht="15" customHeight="1" x14ac:dyDescent="0.25">
      <c r="B7" s="56" t="s">
        <v>4</v>
      </c>
      <c r="C7" s="57" t="s">
        <v>5</v>
      </c>
      <c r="D7" s="57" t="s">
        <v>6</v>
      </c>
      <c r="E7" s="60" t="s">
        <v>7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/>
    </row>
    <row r="8" spans="2:17" ht="24" customHeight="1" x14ac:dyDescent="0.35">
      <c r="B8" s="56"/>
      <c r="C8" s="58"/>
      <c r="D8" s="58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7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34516386.939999998</v>
      </c>
    </row>
    <row r="10" spans="2:17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31761117.390000001</v>
      </c>
    </row>
    <row r="11" spans="2:17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/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26334286.199999999</v>
      </c>
    </row>
    <row r="12" spans="2:17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/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1437000</v>
      </c>
    </row>
    <row r="13" spans="2:17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7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7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0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3989831.19</v>
      </c>
    </row>
    <row r="16" spans="2:17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-12331512</v>
      </c>
      <c r="E16" s="10">
        <f t="shared" ref="E16:P16" si="4">SUM(E17:E25)</f>
        <v>2755269.55</v>
      </c>
      <c r="F16" s="10">
        <f t="shared" si="4"/>
        <v>0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2755269.55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1991078.74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0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0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/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/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565259.18000000005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0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0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-4500000</v>
      </c>
      <c r="E24" s="12">
        <v>198931.63</v>
      </c>
      <c r="F24" s="12"/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198931.63</v>
      </c>
    </row>
    <row r="25" spans="2:17" s="5" customFormat="1" ht="27" customHeight="1" x14ac:dyDescent="0.35">
      <c r="B25" s="7" t="s">
        <v>37</v>
      </c>
      <c r="C25" s="32">
        <v>21600001</v>
      </c>
      <c r="D25" s="13"/>
      <c r="E25" s="12"/>
      <c r="F25" s="12"/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0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-11550000</v>
      </c>
      <c r="E26" s="10">
        <f t="shared" ref="E26:P26" si="6">SUM(E27:E35)</f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0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-1500000</v>
      </c>
      <c r="E27" s="12">
        <v>0</v>
      </c>
      <c r="F27" s="12"/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0</v>
      </c>
    </row>
    <row r="28" spans="2:17" s="5" customFormat="1" ht="27" customHeight="1" x14ac:dyDescent="0.35">
      <c r="B28" s="7" t="s">
        <v>40</v>
      </c>
      <c r="C28" s="32">
        <v>10700000</v>
      </c>
      <c r="D28" s="13"/>
      <c r="E28" s="12">
        <v>0</v>
      </c>
      <c r="F28" s="12"/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/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/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50000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1200000</v>
      </c>
      <c r="E35" s="12"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0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23881512</v>
      </c>
      <c r="E52" s="10">
        <f t="shared" ref="E52:P52" si="8">SUM(E53:E61)</f>
        <v>0</v>
      </c>
      <c r="F52" s="10">
        <f t="shared" si="8"/>
        <v>0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0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0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0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0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0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/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3500000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1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1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1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0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34516386.939999998</v>
      </c>
    </row>
    <row r="84" spans="1:17" ht="18.75" x14ac:dyDescent="0.25">
      <c r="B84" s="42" t="s">
        <v>113</v>
      </c>
    </row>
    <row r="85" spans="1:17" ht="18.75" x14ac:dyDescent="0.25">
      <c r="B85" s="43" t="s">
        <v>114</v>
      </c>
    </row>
    <row r="86" spans="1:17" ht="37.5" x14ac:dyDescent="0.25">
      <c r="B86" s="43" t="s">
        <v>115</v>
      </c>
    </row>
    <row r="87" spans="1:17" ht="18.75" x14ac:dyDescent="0.25">
      <c r="B87" s="43" t="s">
        <v>116</v>
      </c>
    </row>
    <row r="88" spans="1:17" ht="18.75" x14ac:dyDescent="0.25">
      <c r="B88" s="43" t="s">
        <v>117</v>
      </c>
    </row>
    <row r="89" spans="1:17" ht="18.75" x14ac:dyDescent="0.25">
      <c r="B89" s="43" t="s">
        <v>118</v>
      </c>
    </row>
    <row r="90" spans="1:17" ht="18.75" x14ac:dyDescent="0.25">
      <c r="B90" s="43" t="s">
        <v>119</v>
      </c>
    </row>
    <row r="91" spans="1:17" x14ac:dyDescent="0.25">
      <c r="B91" s="41"/>
    </row>
    <row r="92" spans="1:17" ht="18.75" x14ac:dyDescent="0.3">
      <c r="B92" s="38"/>
    </row>
    <row r="93" spans="1:17" ht="18.75" x14ac:dyDescent="0.3">
      <c r="B93" s="38"/>
    </row>
    <row r="94" spans="1:17" ht="33.75" customHeight="1" x14ac:dyDescent="0.35">
      <c r="A94" s="1" t="s">
        <v>96</v>
      </c>
      <c r="B94" s="28" t="s">
        <v>102</v>
      </c>
      <c r="C94" s="45" t="s">
        <v>99</v>
      </c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</row>
    <row r="95" spans="1:17" ht="23.25" x14ac:dyDescent="0.35">
      <c r="B95" s="29" t="s">
        <v>101</v>
      </c>
      <c r="C95" s="59" t="s">
        <v>103</v>
      </c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</row>
    <row r="96" spans="1:17" ht="23.25" hidden="1" x14ac:dyDescent="0.35">
      <c r="B96" s="46"/>
      <c r="C96" s="46"/>
      <c r="D96" s="46"/>
    </row>
    <row r="97" spans="2:4" ht="23.25" x14ac:dyDescent="0.25">
      <c r="B97" s="22" t="s">
        <v>97</v>
      </c>
      <c r="C97" s="22"/>
      <c r="D97" s="22"/>
    </row>
    <row r="98" spans="2:4" ht="21" customHeight="1" x14ac:dyDescent="0.35">
      <c r="B98" s="21" t="s">
        <v>98</v>
      </c>
      <c r="C98" s="21"/>
    </row>
    <row r="99" spans="2:4" ht="21" x14ac:dyDescent="0.35">
      <c r="B99" s="47"/>
      <c r="C99" s="47"/>
      <c r="D99" s="47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3"/>
  <sheetViews>
    <sheetView tabSelected="1" zoomScaleNormal="100" zoomScaleSheetLayoutView="100" workbookViewId="0">
      <selection activeCell="D104" sqref="D104"/>
    </sheetView>
  </sheetViews>
  <sheetFormatPr defaultColWidth="59.140625" defaultRowHeight="15.75" x14ac:dyDescent="0.25"/>
  <cols>
    <col min="1" max="1" width="59.140625" style="103"/>
    <col min="2" max="2" width="24.5703125" style="66" customWidth="1"/>
    <col min="3" max="3" width="20.7109375" style="66" customWidth="1"/>
    <col min="4" max="4" width="17.140625" style="66" customWidth="1"/>
    <col min="5" max="5" width="19" style="66" customWidth="1"/>
    <col min="6" max="6" width="19.42578125" style="66" customWidth="1"/>
    <col min="7" max="7" width="16.85546875" style="66" customWidth="1"/>
    <col min="8" max="8" width="19.85546875" style="66" customWidth="1"/>
    <col min="9" max="9" width="21.28515625" style="66" customWidth="1"/>
    <col min="10" max="10" width="19.42578125" style="66" customWidth="1"/>
    <col min="11" max="11" width="18.7109375" style="66" customWidth="1"/>
    <col min="12" max="12" width="17.7109375" style="66" customWidth="1"/>
    <col min="13" max="13" width="19.28515625" style="66" customWidth="1"/>
    <col min="14" max="14" width="16.85546875" style="66" customWidth="1"/>
    <col min="15" max="15" width="17.5703125" style="66" customWidth="1"/>
    <col min="16" max="16" width="21.5703125" style="66" customWidth="1"/>
    <col min="17" max="16384" width="59.140625" style="66"/>
  </cols>
  <sheetData>
    <row r="1" spans="1:17" ht="28.5" customHeight="1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</row>
    <row r="2" spans="1:17" ht="21" customHeight="1" x14ac:dyDescent="0.2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67"/>
    </row>
    <row r="3" spans="1:17" x14ac:dyDescent="0.25">
      <c r="A3" s="52">
        <v>2022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65"/>
    </row>
    <row r="4" spans="1:17" ht="15.75" customHeight="1" x14ac:dyDescent="0.25">
      <c r="A4" s="54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65"/>
    </row>
    <row r="5" spans="1:17" ht="15.75" customHeight="1" x14ac:dyDescent="0.25">
      <c r="A5" s="27" t="s">
        <v>3</v>
      </c>
      <c r="B5" s="27"/>
      <c r="C5" s="27"/>
    </row>
    <row r="7" spans="1:17" ht="15" customHeight="1" x14ac:dyDescent="0.25">
      <c r="A7" s="68" t="s">
        <v>4</v>
      </c>
      <c r="B7" s="69" t="s">
        <v>5</v>
      </c>
      <c r="C7" s="69" t="s">
        <v>6</v>
      </c>
      <c r="D7" s="70" t="s">
        <v>7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2"/>
    </row>
    <row r="8" spans="1:17" ht="30" customHeight="1" x14ac:dyDescent="0.25">
      <c r="A8" s="68"/>
      <c r="B8" s="73"/>
      <c r="C8" s="73"/>
      <c r="D8" s="74" t="s">
        <v>8</v>
      </c>
      <c r="E8" s="74" t="s">
        <v>9</v>
      </c>
      <c r="F8" s="74" t="s">
        <v>10</v>
      </c>
      <c r="G8" s="74" t="s">
        <v>11</v>
      </c>
      <c r="H8" s="75" t="s">
        <v>12</v>
      </c>
      <c r="I8" s="74" t="s">
        <v>13</v>
      </c>
      <c r="J8" s="75" t="s">
        <v>14</v>
      </c>
      <c r="K8" s="74" t="s">
        <v>15</v>
      </c>
      <c r="L8" s="74" t="s">
        <v>16</v>
      </c>
      <c r="M8" s="74" t="s">
        <v>17</v>
      </c>
      <c r="N8" s="74" t="s">
        <v>18</v>
      </c>
      <c r="O8" s="75" t="s">
        <v>19</v>
      </c>
      <c r="P8" s="74" t="s">
        <v>20</v>
      </c>
    </row>
    <row r="9" spans="1:17" ht="27" customHeight="1" x14ac:dyDescent="0.25">
      <c r="A9" s="76" t="s">
        <v>21</v>
      </c>
      <c r="B9" s="77">
        <f>+B10+B16+B26+B36+B44+B52+B62+B67+B70</f>
        <v>1024795636</v>
      </c>
      <c r="C9" s="77">
        <f>+C10+C16+C26+C36+C44+C52+C62+C67+C70</f>
        <v>0</v>
      </c>
      <c r="D9" s="77">
        <f t="shared" ref="D9:O9" si="0">+D10+D16+D26+D36+D44+D52+D62+D67+D70</f>
        <v>34516386.939999998</v>
      </c>
      <c r="E9" s="77">
        <f t="shared" si="0"/>
        <v>78356760.780000001</v>
      </c>
      <c r="F9" s="77">
        <f t="shared" si="0"/>
        <v>50464106.840000004</v>
      </c>
      <c r="G9" s="77">
        <f t="shared" si="0"/>
        <v>0</v>
      </c>
      <c r="H9" s="77">
        <f t="shared" si="0"/>
        <v>0</v>
      </c>
      <c r="I9" s="77">
        <f t="shared" si="0"/>
        <v>0</v>
      </c>
      <c r="J9" s="77">
        <f t="shared" si="0"/>
        <v>0</v>
      </c>
      <c r="K9" s="77">
        <f t="shared" si="0"/>
        <v>0</v>
      </c>
      <c r="L9" s="77">
        <f t="shared" si="0"/>
        <v>0</v>
      </c>
      <c r="M9" s="77">
        <f t="shared" si="0"/>
        <v>0</v>
      </c>
      <c r="N9" s="77">
        <f t="shared" si="0"/>
        <v>0</v>
      </c>
      <c r="O9" s="77">
        <f t="shared" si="0"/>
        <v>0</v>
      </c>
      <c r="P9" s="77">
        <f>+D9+E9+F9+G9+H9+I9+J9+K9+L9+M9+N9+O9</f>
        <v>163337254.56</v>
      </c>
    </row>
    <row r="10" spans="1:17" ht="27" customHeight="1" x14ac:dyDescent="0.25">
      <c r="A10" s="78" t="s">
        <v>22</v>
      </c>
      <c r="B10" s="79">
        <f>SUM(B11:B15)</f>
        <v>493015272</v>
      </c>
      <c r="C10" s="79">
        <f>SUM(C11:C15)</f>
        <v>0</v>
      </c>
      <c r="D10" s="79">
        <f t="shared" ref="D10:M10" si="1">SUM(D11:D15)</f>
        <v>31761117.390000001</v>
      </c>
      <c r="E10" s="79">
        <f t="shared" si="1"/>
        <v>31693384.16</v>
      </c>
      <c r="F10" s="79">
        <f t="shared" si="1"/>
        <v>32370115.090000004</v>
      </c>
      <c r="G10" s="79">
        <f t="shared" si="1"/>
        <v>0</v>
      </c>
      <c r="H10" s="79">
        <f t="shared" si="1"/>
        <v>0</v>
      </c>
      <c r="I10" s="79">
        <f t="shared" si="1"/>
        <v>0</v>
      </c>
      <c r="J10" s="79">
        <f>SUM(J11:J15)</f>
        <v>0</v>
      </c>
      <c r="K10" s="79">
        <f t="shared" ref="K10" si="2">SUM(K11:K15)</f>
        <v>0</v>
      </c>
      <c r="L10" s="79">
        <f t="shared" si="1"/>
        <v>0</v>
      </c>
      <c r="M10" s="79">
        <f t="shared" si="1"/>
        <v>0</v>
      </c>
      <c r="N10" s="80">
        <f>+N11+N12+N13+N14+N15</f>
        <v>0</v>
      </c>
      <c r="O10" s="80">
        <f>+O11+O12+O13+O14+O15</f>
        <v>0</v>
      </c>
      <c r="P10" s="79">
        <f>SUM(P11:P15)</f>
        <v>95824616.640000001</v>
      </c>
    </row>
    <row r="11" spans="1:17" ht="27" customHeight="1" x14ac:dyDescent="0.25">
      <c r="A11" s="65" t="s">
        <v>23</v>
      </c>
      <c r="B11" s="81">
        <v>375747353</v>
      </c>
      <c r="C11" s="82">
        <v>2160000</v>
      </c>
      <c r="D11" s="81">
        <v>26334286.199999999</v>
      </c>
      <c r="E11" s="81">
        <v>26255586.199999999</v>
      </c>
      <c r="F11" s="81">
        <v>26901888.100000001</v>
      </c>
      <c r="G11" s="81"/>
      <c r="H11" s="81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2">
        <v>0</v>
      </c>
      <c r="O11" s="82">
        <v>0</v>
      </c>
      <c r="P11" s="83">
        <f>+D11+E11+F11+G11+H11+I11+J11+K11+L11+M11+N11+O11</f>
        <v>79491760.5</v>
      </c>
    </row>
    <row r="12" spans="1:17" ht="27" customHeight="1" x14ac:dyDescent="0.25">
      <c r="A12" s="65" t="s">
        <v>24</v>
      </c>
      <c r="B12" s="81">
        <v>67781665</v>
      </c>
      <c r="C12" s="82"/>
      <c r="D12" s="81">
        <v>1437000</v>
      </c>
      <c r="E12" s="81">
        <v>1460000</v>
      </c>
      <c r="F12" s="81">
        <v>1460000</v>
      </c>
      <c r="G12" s="81">
        <v>0</v>
      </c>
      <c r="H12" s="81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2">
        <v>0</v>
      </c>
      <c r="O12" s="82">
        <v>0</v>
      </c>
      <c r="P12" s="83">
        <f>+D12+E12+F12+G12+H12+I12+J12+K12+L12+M12+N12+O12</f>
        <v>4357000</v>
      </c>
    </row>
    <row r="13" spans="1:17" ht="27" customHeight="1" x14ac:dyDescent="0.25">
      <c r="A13" s="65" t="s">
        <v>25</v>
      </c>
      <c r="B13" s="81"/>
      <c r="C13" s="82"/>
      <c r="D13" s="81"/>
      <c r="E13" s="81"/>
      <c r="F13" s="81"/>
      <c r="G13" s="81"/>
      <c r="H13" s="81"/>
      <c r="I13" s="81"/>
      <c r="J13" s="81"/>
      <c r="K13" s="81"/>
      <c r="L13" s="81"/>
      <c r="M13" s="81">
        <v>0</v>
      </c>
      <c r="N13" s="82"/>
      <c r="O13" s="82"/>
      <c r="P13" s="83">
        <f t="shared" ref="P13:P14" si="3">+D13+E13+F13+G13+H13+I13+J13+K13+L13+M13+N13</f>
        <v>0</v>
      </c>
    </row>
    <row r="14" spans="1:17" ht="27" customHeight="1" x14ac:dyDescent="0.25">
      <c r="A14" s="65" t="s">
        <v>26</v>
      </c>
      <c r="B14" s="81"/>
      <c r="C14" s="82" t="s">
        <v>100</v>
      </c>
      <c r="D14" s="81"/>
      <c r="E14" s="81"/>
      <c r="F14" s="81"/>
      <c r="G14" s="81"/>
      <c r="H14" s="81"/>
      <c r="I14" s="81"/>
      <c r="J14" s="81"/>
      <c r="K14" s="81"/>
      <c r="L14" s="81"/>
      <c r="M14" s="81">
        <v>0</v>
      </c>
      <c r="N14" s="82"/>
      <c r="O14" s="82"/>
      <c r="P14" s="83">
        <f t="shared" si="3"/>
        <v>0</v>
      </c>
    </row>
    <row r="15" spans="1:17" ht="27" customHeight="1" x14ac:dyDescent="0.25">
      <c r="A15" s="65" t="s">
        <v>27</v>
      </c>
      <c r="B15" s="81">
        <v>49486254</v>
      </c>
      <c r="C15" s="82">
        <v>-2160000</v>
      </c>
      <c r="D15" s="81">
        <v>3989831.19</v>
      </c>
      <c r="E15" s="81">
        <v>3977797.96</v>
      </c>
      <c r="F15" s="81">
        <v>4008226.99</v>
      </c>
      <c r="G15" s="81">
        <v>0</v>
      </c>
      <c r="H15" s="81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2">
        <v>0</v>
      </c>
      <c r="O15" s="82">
        <v>0</v>
      </c>
      <c r="P15" s="83">
        <f>+D15+E15+F15+G15+H15+I15+J15+K15+L15+M15+N15+O15</f>
        <v>11975856.140000001</v>
      </c>
    </row>
    <row r="16" spans="1:17" ht="27" customHeight="1" x14ac:dyDescent="0.25">
      <c r="A16" s="78" t="s">
        <v>28</v>
      </c>
      <c r="B16" s="79">
        <f>SUM(B17:B25)</f>
        <v>180335892</v>
      </c>
      <c r="C16" s="79">
        <f>SUM(C17:C25)</f>
        <v>-10781512</v>
      </c>
      <c r="D16" s="79">
        <f t="shared" ref="D16:O16" si="4">SUM(D17:D25)</f>
        <v>2755269.55</v>
      </c>
      <c r="E16" s="79">
        <f t="shared" si="4"/>
        <v>10551527.290000001</v>
      </c>
      <c r="F16" s="79">
        <f t="shared" si="4"/>
        <v>7600979.4800000004</v>
      </c>
      <c r="G16" s="79">
        <f t="shared" si="4"/>
        <v>0</v>
      </c>
      <c r="H16" s="79">
        <f t="shared" si="4"/>
        <v>0</v>
      </c>
      <c r="I16" s="79">
        <f t="shared" si="4"/>
        <v>0</v>
      </c>
      <c r="J16" s="79">
        <f t="shared" si="4"/>
        <v>0</v>
      </c>
      <c r="K16" s="79">
        <f t="shared" si="4"/>
        <v>0</v>
      </c>
      <c r="L16" s="79">
        <f t="shared" si="4"/>
        <v>0</v>
      </c>
      <c r="M16" s="79">
        <f t="shared" si="4"/>
        <v>0</v>
      </c>
      <c r="N16" s="79">
        <f t="shared" si="4"/>
        <v>0</v>
      </c>
      <c r="O16" s="79">
        <f t="shared" si="4"/>
        <v>0</v>
      </c>
      <c r="P16" s="80">
        <f>+P17+P18+P19+P20+P21+P22+P23+P24+P25</f>
        <v>20907776.32</v>
      </c>
    </row>
    <row r="17" spans="1:16" ht="27" customHeight="1" x14ac:dyDescent="0.25">
      <c r="A17" s="65" t="s">
        <v>29</v>
      </c>
      <c r="B17" s="81">
        <v>33780000</v>
      </c>
      <c r="C17" s="82">
        <v>0</v>
      </c>
      <c r="D17" s="81">
        <v>1991078.74</v>
      </c>
      <c r="E17" s="81">
        <v>2145419.21</v>
      </c>
      <c r="F17" s="81">
        <v>2871016.63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2">
        <v>0</v>
      </c>
      <c r="O17" s="82">
        <v>0</v>
      </c>
      <c r="P17" s="83">
        <f t="shared" ref="P17:P80" si="5">+D17+E17+F17+G17+H17+I17+J17+K17+L17+M17+N17+O17</f>
        <v>7007514.5800000001</v>
      </c>
    </row>
    <row r="18" spans="1:16" ht="27" customHeight="1" x14ac:dyDescent="0.25">
      <c r="A18" s="65" t="s">
        <v>30</v>
      </c>
      <c r="B18" s="81">
        <v>5800000</v>
      </c>
      <c r="C18" s="82">
        <v>0</v>
      </c>
      <c r="D18" s="81">
        <v>0</v>
      </c>
      <c r="E18" s="81">
        <v>488754.68</v>
      </c>
      <c r="F18" s="81">
        <v>766194.3</v>
      </c>
      <c r="G18" s="81"/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2"/>
      <c r="O18" s="82">
        <v>0</v>
      </c>
      <c r="P18" s="83">
        <f t="shared" si="5"/>
        <v>1254948.98</v>
      </c>
    </row>
    <row r="19" spans="1:16" ht="27" customHeight="1" x14ac:dyDescent="0.25">
      <c r="A19" s="65" t="s">
        <v>31</v>
      </c>
      <c r="B19" s="81">
        <v>31000000</v>
      </c>
      <c r="C19" s="82">
        <v>-10037512</v>
      </c>
      <c r="D19" s="81">
        <v>0</v>
      </c>
      <c r="E19" s="81">
        <v>273230</v>
      </c>
      <c r="F19" s="81">
        <v>142192</v>
      </c>
      <c r="G19" s="81"/>
      <c r="H19" s="81"/>
      <c r="I19" s="81"/>
      <c r="J19" s="81">
        <v>0</v>
      </c>
      <c r="K19" s="81"/>
      <c r="L19" s="81"/>
      <c r="M19" s="81"/>
      <c r="N19" s="82"/>
      <c r="O19" s="82"/>
      <c r="P19" s="83">
        <f t="shared" si="5"/>
        <v>415422</v>
      </c>
    </row>
    <row r="20" spans="1:16" ht="27" customHeight="1" x14ac:dyDescent="0.25">
      <c r="A20" s="65" t="s">
        <v>32</v>
      </c>
      <c r="B20" s="81">
        <v>2600000</v>
      </c>
      <c r="C20" s="82"/>
      <c r="D20" s="81">
        <v>0</v>
      </c>
      <c r="E20" s="81">
        <v>28000</v>
      </c>
      <c r="F20" s="81">
        <v>0</v>
      </c>
      <c r="G20" s="81"/>
      <c r="H20" s="81"/>
      <c r="I20" s="81"/>
      <c r="J20" s="81">
        <v>0</v>
      </c>
      <c r="K20" s="81"/>
      <c r="L20" s="81"/>
      <c r="M20" s="81"/>
      <c r="N20" s="82"/>
      <c r="O20" s="82"/>
      <c r="P20" s="83">
        <f t="shared" si="5"/>
        <v>28000</v>
      </c>
    </row>
    <row r="21" spans="1:16" ht="27" customHeight="1" x14ac:dyDescent="0.25">
      <c r="A21" s="65" t="s">
        <v>33</v>
      </c>
      <c r="B21" s="81">
        <v>13025891</v>
      </c>
      <c r="C21" s="82">
        <v>2206000</v>
      </c>
      <c r="D21" s="81">
        <v>565259.18000000005</v>
      </c>
      <c r="E21" s="81">
        <v>1578144.83</v>
      </c>
      <c r="F21" s="81">
        <v>483435.89</v>
      </c>
      <c r="G21" s="81"/>
      <c r="H21" s="81"/>
      <c r="I21" s="81"/>
      <c r="J21" s="81"/>
      <c r="K21" s="81"/>
      <c r="L21" s="81"/>
      <c r="M21" s="81"/>
      <c r="N21" s="82"/>
      <c r="O21" s="82"/>
      <c r="P21" s="83">
        <f t="shared" si="5"/>
        <v>2626839.9000000004</v>
      </c>
    </row>
    <row r="22" spans="1:16" ht="27" customHeight="1" x14ac:dyDescent="0.25">
      <c r="A22" s="65" t="s">
        <v>34</v>
      </c>
      <c r="B22" s="81">
        <v>12600000</v>
      </c>
      <c r="C22" s="82"/>
      <c r="D22" s="81"/>
      <c r="E22" s="81">
        <v>1369799.12</v>
      </c>
      <c r="F22" s="81">
        <v>746770.61</v>
      </c>
      <c r="G22" s="81"/>
      <c r="H22" s="81"/>
      <c r="I22" s="81"/>
      <c r="J22" s="81"/>
      <c r="K22" s="81"/>
      <c r="L22" s="81"/>
      <c r="M22" s="81"/>
      <c r="N22" s="82"/>
      <c r="O22" s="82"/>
      <c r="P22" s="83">
        <f t="shared" si="5"/>
        <v>2116569.73</v>
      </c>
    </row>
    <row r="23" spans="1:16" ht="45.75" customHeight="1" x14ac:dyDescent="0.25">
      <c r="A23" s="84" t="s">
        <v>35</v>
      </c>
      <c r="B23" s="81">
        <v>29590000</v>
      </c>
      <c r="C23" s="82"/>
      <c r="D23" s="81">
        <v>0</v>
      </c>
      <c r="E23" s="81">
        <v>843209.61</v>
      </c>
      <c r="F23" s="81">
        <v>239337.94</v>
      </c>
      <c r="G23" s="81"/>
      <c r="H23" s="81"/>
      <c r="I23" s="81"/>
      <c r="J23" s="81"/>
      <c r="K23" s="81"/>
      <c r="L23" s="81"/>
      <c r="M23" s="81"/>
      <c r="N23" s="82"/>
      <c r="O23" s="82"/>
      <c r="P23" s="83">
        <f t="shared" si="5"/>
        <v>1082547.55</v>
      </c>
    </row>
    <row r="24" spans="1:16" ht="43.5" customHeight="1" x14ac:dyDescent="0.25">
      <c r="A24" s="84" t="s">
        <v>36</v>
      </c>
      <c r="B24" s="81">
        <v>30340000</v>
      </c>
      <c r="C24" s="82">
        <v>-4450000</v>
      </c>
      <c r="D24" s="81">
        <v>198931.63</v>
      </c>
      <c r="E24" s="81">
        <v>1382086.64</v>
      </c>
      <c r="F24" s="81">
        <v>418720.11</v>
      </c>
      <c r="G24" s="81"/>
      <c r="H24" s="81"/>
      <c r="I24" s="81"/>
      <c r="J24" s="81"/>
      <c r="K24" s="81"/>
      <c r="L24" s="81"/>
      <c r="M24" s="81"/>
      <c r="N24" s="82"/>
      <c r="O24" s="82"/>
      <c r="P24" s="83">
        <f t="shared" si="5"/>
        <v>1999738.38</v>
      </c>
    </row>
    <row r="25" spans="1:16" ht="27" customHeight="1" x14ac:dyDescent="0.25">
      <c r="A25" s="65" t="s">
        <v>37</v>
      </c>
      <c r="B25" s="81">
        <v>21600001</v>
      </c>
      <c r="C25" s="82">
        <v>1500000</v>
      </c>
      <c r="D25" s="81"/>
      <c r="E25" s="81">
        <v>2442883.2000000002</v>
      </c>
      <c r="F25" s="81">
        <v>1933312</v>
      </c>
      <c r="G25" s="81"/>
      <c r="H25" s="81">
        <v>0</v>
      </c>
      <c r="I25" s="81"/>
      <c r="J25" s="81">
        <v>0</v>
      </c>
      <c r="K25" s="81">
        <v>0</v>
      </c>
      <c r="L25" s="81"/>
      <c r="M25" s="81">
        <v>0</v>
      </c>
      <c r="O25" s="82"/>
      <c r="P25" s="83">
        <f t="shared" si="5"/>
        <v>4376195.2</v>
      </c>
    </row>
    <row r="26" spans="1:16" ht="27" customHeight="1" x14ac:dyDescent="0.25">
      <c r="A26" s="78" t="s">
        <v>38</v>
      </c>
      <c r="B26" s="79">
        <f>SUM(B27:B35)</f>
        <v>309474472</v>
      </c>
      <c r="C26" s="79">
        <f>SUM(C27:C35)</f>
        <v>-13320000</v>
      </c>
      <c r="D26" s="79">
        <f t="shared" ref="D26:O26" si="6">SUM(D27:D35)</f>
        <v>0</v>
      </c>
      <c r="E26" s="79">
        <f t="shared" si="6"/>
        <v>34303911.799999997</v>
      </c>
      <c r="F26" s="79">
        <f t="shared" si="6"/>
        <v>5893318.0499999998</v>
      </c>
      <c r="G26" s="79">
        <f t="shared" si="6"/>
        <v>0</v>
      </c>
      <c r="H26" s="79">
        <f t="shared" si="6"/>
        <v>0</v>
      </c>
      <c r="I26" s="79">
        <f t="shared" si="6"/>
        <v>0</v>
      </c>
      <c r="J26" s="79">
        <f t="shared" si="6"/>
        <v>0</v>
      </c>
      <c r="K26" s="79">
        <f t="shared" si="6"/>
        <v>0</v>
      </c>
      <c r="L26" s="79">
        <f t="shared" si="6"/>
        <v>0</v>
      </c>
      <c r="M26" s="79">
        <f t="shared" si="6"/>
        <v>0</v>
      </c>
      <c r="N26" s="79">
        <f t="shared" si="6"/>
        <v>0</v>
      </c>
      <c r="O26" s="79">
        <f t="shared" si="6"/>
        <v>0</v>
      </c>
      <c r="P26" s="80">
        <f>+P27+P28+P29+P30+P31+P33+P32+P34+P35+P36+P37</f>
        <v>40197229.850000001</v>
      </c>
    </row>
    <row r="27" spans="1:16" ht="27" customHeight="1" x14ac:dyDescent="0.25">
      <c r="A27" s="65" t="s">
        <v>39</v>
      </c>
      <c r="B27" s="81">
        <v>7700000</v>
      </c>
      <c r="C27" s="82">
        <v>-3980000</v>
      </c>
      <c r="D27" s="81">
        <v>0</v>
      </c>
      <c r="E27" s="81">
        <v>33830</v>
      </c>
      <c r="F27" s="81">
        <v>0</v>
      </c>
      <c r="G27" s="81"/>
      <c r="H27" s="81"/>
      <c r="I27" s="81">
        <v>0</v>
      </c>
      <c r="J27" s="81"/>
      <c r="K27" s="81">
        <v>0</v>
      </c>
      <c r="L27" s="81"/>
      <c r="M27" s="81"/>
      <c r="N27" s="81"/>
      <c r="O27" s="82"/>
      <c r="P27" s="83">
        <f t="shared" si="5"/>
        <v>33830</v>
      </c>
    </row>
    <row r="28" spans="1:16" ht="27" customHeight="1" x14ac:dyDescent="0.25">
      <c r="A28" s="65" t="s">
        <v>40</v>
      </c>
      <c r="B28" s="81">
        <v>10700000</v>
      </c>
      <c r="C28" s="82">
        <v>50000</v>
      </c>
      <c r="D28" s="81">
        <v>0</v>
      </c>
      <c r="E28" s="81">
        <v>156940</v>
      </c>
      <c r="F28" s="81">
        <v>76700</v>
      </c>
      <c r="G28" s="81"/>
      <c r="H28" s="81"/>
      <c r="I28" s="81">
        <v>0</v>
      </c>
      <c r="J28" s="81">
        <v>0</v>
      </c>
      <c r="K28" s="81">
        <v>0</v>
      </c>
      <c r="L28" s="81"/>
      <c r="M28" s="81">
        <v>0</v>
      </c>
      <c r="N28" s="81"/>
      <c r="O28" s="82"/>
      <c r="P28" s="83">
        <f t="shared" si="5"/>
        <v>233640</v>
      </c>
    </row>
    <row r="29" spans="1:16" ht="27" customHeight="1" x14ac:dyDescent="0.25">
      <c r="A29" s="65" t="s">
        <v>41</v>
      </c>
      <c r="B29" s="81">
        <v>228422500</v>
      </c>
      <c r="C29" s="82">
        <v>-10000000</v>
      </c>
      <c r="D29" s="81">
        <v>0</v>
      </c>
      <c r="E29" s="81">
        <v>33400000</v>
      </c>
      <c r="F29" s="81">
        <v>0</v>
      </c>
      <c r="G29" s="81"/>
      <c r="H29" s="81"/>
      <c r="I29" s="81">
        <v>0</v>
      </c>
      <c r="J29" s="81">
        <v>0</v>
      </c>
      <c r="K29" s="81">
        <v>0</v>
      </c>
      <c r="L29" s="81"/>
      <c r="M29" s="81"/>
      <c r="N29" s="81"/>
      <c r="O29" s="82"/>
      <c r="P29" s="83">
        <f t="shared" si="5"/>
        <v>33400000</v>
      </c>
    </row>
    <row r="30" spans="1:16" ht="27" customHeight="1" x14ac:dyDescent="0.25">
      <c r="A30" s="65" t="s">
        <v>42</v>
      </c>
      <c r="B30" s="81">
        <v>3499999</v>
      </c>
      <c r="C30" s="82"/>
      <c r="D30" s="81">
        <v>0</v>
      </c>
      <c r="E30" s="81"/>
      <c r="F30" s="81">
        <v>0</v>
      </c>
      <c r="G30" s="81"/>
      <c r="H30" s="81"/>
      <c r="I30" s="81">
        <v>0</v>
      </c>
      <c r="J30" s="81">
        <v>0</v>
      </c>
      <c r="K30" s="81">
        <v>0</v>
      </c>
      <c r="L30" s="81"/>
      <c r="M30" s="81"/>
      <c r="N30" s="81"/>
      <c r="O30" s="82"/>
      <c r="P30" s="83">
        <f t="shared" si="5"/>
        <v>0</v>
      </c>
    </row>
    <row r="31" spans="1:16" ht="27" customHeight="1" x14ac:dyDescent="0.25">
      <c r="A31" s="65" t="s">
        <v>43</v>
      </c>
      <c r="B31" s="81">
        <v>3010000</v>
      </c>
      <c r="C31" s="82">
        <v>-1300000</v>
      </c>
      <c r="D31" s="81">
        <v>0</v>
      </c>
      <c r="E31" s="81">
        <v>15750</v>
      </c>
      <c r="F31" s="81">
        <v>0</v>
      </c>
      <c r="G31" s="81"/>
      <c r="H31" s="81"/>
      <c r="I31" s="81"/>
      <c r="J31" s="81">
        <v>0</v>
      </c>
      <c r="K31" s="81">
        <v>0</v>
      </c>
      <c r="L31" s="81"/>
      <c r="M31" s="81"/>
      <c r="N31" s="81"/>
      <c r="O31" s="82"/>
      <c r="P31" s="83">
        <f t="shared" si="5"/>
        <v>15750</v>
      </c>
    </row>
    <row r="32" spans="1:16" ht="42" customHeight="1" x14ac:dyDescent="0.25">
      <c r="A32" s="65" t="s">
        <v>44</v>
      </c>
      <c r="B32" s="81">
        <v>290000</v>
      </c>
      <c r="C32" s="82">
        <v>410000</v>
      </c>
      <c r="D32" s="81">
        <v>0</v>
      </c>
      <c r="E32" s="81"/>
      <c r="F32" s="81">
        <v>0</v>
      </c>
      <c r="G32" s="81"/>
      <c r="H32" s="81"/>
      <c r="I32" s="81"/>
      <c r="J32" s="81">
        <v>0</v>
      </c>
      <c r="K32" s="81">
        <v>0</v>
      </c>
      <c r="L32" s="81"/>
      <c r="M32" s="81"/>
      <c r="N32" s="81"/>
      <c r="O32" s="82"/>
      <c r="P32" s="83">
        <f t="shared" si="5"/>
        <v>0</v>
      </c>
    </row>
    <row r="33" spans="1:16" ht="39" customHeight="1" x14ac:dyDescent="0.25">
      <c r="A33" s="84" t="s">
        <v>45</v>
      </c>
      <c r="B33" s="81">
        <v>15595000</v>
      </c>
      <c r="C33" s="82"/>
      <c r="D33" s="81">
        <v>0</v>
      </c>
      <c r="E33" s="81"/>
      <c r="F33" s="81">
        <v>5760000</v>
      </c>
      <c r="G33" s="81"/>
      <c r="H33" s="81"/>
      <c r="I33" s="81"/>
      <c r="J33" s="81">
        <v>0</v>
      </c>
      <c r="K33" s="81">
        <v>0</v>
      </c>
      <c r="L33" s="81"/>
      <c r="M33" s="81">
        <v>0</v>
      </c>
      <c r="N33" s="81"/>
      <c r="O33" s="82"/>
      <c r="P33" s="83">
        <f t="shared" si="5"/>
        <v>5760000</v>
      </c>
    </row>
    <row r="34" spans="1:16" ht="39.75" customHeight="1" x14ac:dyDescent="0.25">
      <c r="A34" s="84" t="s">
        <v>46</v>
      </c>
      <c r="B34" s="81"/>
      <c r="C34" s="82"/>
      <c r="D34" s="81"/>
      <c r="E34" s="81"/>
      <c r="F34" s="81"/>
      <c r="G34" s="81"/>
      <c r="H34" s="81"/>
      <c r="I34" s="81"/>
      <c r="J34" s="81">
        <v>0</v>
      </c>
      <c r="K34" s="81">
        <v>0</v>
      </c>
      <c r="L34" s="81"/>
      <c r="M34" s="81">
        <v>0</v>
      </c>
      <c r="N34" s="81"/>
      <c r="O34" s="82"/>
      <c r="P34" s="83">
        <f t="shared" si="5"/>
        <v>0</v>
      </c>
    </row>
    <row r="35" spans="1:16" ht="27" customHeight="1" x14ac:dyDescent="0.25">
      <c r="A35" s="65" t="s">
        <v>47</v>
      </c>
      <c r="B35" s="81">
        <v>40256973</v>
      </c>
      <c r="C35" s="82">
        <v>1500000</v>
      </c>
      <c r="D35" s="81">
        <v>0</v>
      </c>
      <c r="E35" s="81">
        <v>697391.8</v>
      </c>
      <c r="F35" s="81">
        <v>56618.05</v>
      </c>
      <c r="G35" s="81"/>
      <c r="H35" s="81"/>
      <c r="I35" s="81"/>
      <c r="J35" s="81"/>
      <c r="K35" s="81"/>
      <c r="L35" s="81"/>
      <c r="M35" s="81"/>
      <c r="N35" s="81"/>
      <c r="O35" s="82"/>
      <c r="P35" s="83">
        <f t="shared" si="5"/>
        <v>754009.85000000009</v>
      </c>
    </row>
    <row r="36" spans="1:16" ht="27" customHeight="1" x14ac:dyDescent="0.25">
      <c r="A36" s="78" t="s">
        <v>48</v>
      </c>
      <c r="B36" s="79">
        <f>SUM(B37:B42)</f>
        <v>3000000</v>
      </c>
      <c r="C36" s="79">
        <f>SUM(C37:C42)</f>
        <v>0</v>
      </c>
      <c r="D36" s="79">
        <f t="shared" ref="D36:L36" si="7">SUM(D37:D42)</f>
        <v>0</v>
      </c>
      <c r="E36" s="79"/>
      <c r="F36" s="79">
        <f t="shared" si="7"/>
        <v>0</v>
      </c>
      <c r="G36" s="79">
        <f t="shared" si="7"/>
        <v>0</v>
      </c>
      <c r="H36" s="79">
        <f t="shared" si="7"/>
        <v>0</v>
      </c>
      <c r="I36" s="79">
        <f t="shared" si="7"/>
        <v>0</v>
      </c>
      <c r="J36" s="79"/>
      <c r="K36" s="79">
        <f t="shared" si="7"/>
        <v>0</v>
      </c>
      <c r="L36" s="79">
        <f t="shared" si="7"/>
        <v>0</v>
      </c>
      <c r="M36" s="81">
        <v>0</v>
      </c>
      <c r="N36" s="81">
        <v>0</v>
      </c>
      <c r="O36" s="81">
        <v>0</v>
      </c>
      <c r="P36" s="83">
        <f t="shared" si="5"/>
        <v>0</v>
      </c>
    </row>
    <row r="37" spans="1:16" ht="27" customHeight="1" x14ac:dyDescent="0.25">
      <c r="A37" s="65" t="s">
        <v>49</v>
      </c>
      <c r="B37" s="81">
        <v>3000000</v>
      </c>
      <c r="C37" s="82"/>
      <c r="D37" s="81">
        <v>0</v>
      </c>
      <c r="E37" s="81"/>
      <c r="F37" s="81"/>
      <c r="G37" s="81"/>
      <c r="H37" s="81"/>
      <c r="I37" s="81"/>
      <c r="J37" s="81"/>
      <c r="K37" s="81"/>
      <c r="L37" s="81">
        <v>0</v>
      </c>
      <c r="M37" s="81">
        <v>0</v>
      </c>
      <c r="O37" s="82"/>
      <c r="P37" s="83">
        <f t="shared" si="5"/>
        <v>0</v>
      </c>
    </row>
    <row r="38" spans="1:16" ht="38.25" customHeight="1" x14ac:dyDescent="0.25">
      <c r="A38" s="84" t="s">
        <v>50</v>
      </c>
      <c r="B38" s="81"/>
      <c r="C38" s="82"/>
      <c r="D38" s="81">
        <v>0</v>
      </c>
      <c r="E38" s="81"/>
      <c r="F38" s="81">
        <v>0</v>
      </c>
      <c r="G38" s="81"/>
      <c r="H38" s="81"/>
      <c r="I38" s="81">
        <v>0</v>
      </c>
      <c r="J38" s="81">
        <v>0</v>
      </c>
      <c r="K38" s="81">
        <v>0</v>
      </c>
      <c r="L38" s="81">
        <v>0</v>
      </c>
      <c r="M38" s="81">
        <v>0</v>
      </c>
      <c r="O38" s="82"/>
      <c r="P38" s="83">
        <f t="shared" si="5"/>
        <v>0</v>
      </c>
    </row>
    <row r="39" spans="1:16" ht="42" customHeight="1" x14ac:dyDescent="0.25">
      <c r="A39" s="84" t="s">
        <v>51</v>
      </c>
      <c r="B39" s="81"/>
      <c r="C39" s="82"/>
      <c r="D39" s="81"/>
      <c r="E39" s="81"/>
      <c r="F39" s="81"/>
      <c r="G39" s="81"/>
      <c r="H39" s="81"/>
      <c r="I39" s="81">
        <v>0</v>
      </c>
      <c r="J39" s="81">
        <v>0</v>
      </c>
      <c r="K39" s="81">
        <v>0</v>
      </c>
      <c r="L39" s="81">
        <v>0</v>
      </c>
      <c r="M39" s="81">
        <v>0</v>
      </c>
      <c r="O39" s="82"/>
      <c r="P39" s="83">
        <f t="shared" si="5"/>
        <v>0</v>
      </c>
    </row>
    <row r="40" spans="1:16" ht="42" customHeight="1" x14ac:dyDescent="0.25">
      <c r="A40" s="84" t="s">
        <v>52</v>
      </c>
      <c r="B40" s="81"/>
      <c r="C40" s="82"/>
      <c r="D40" s="81"/>
      <c r="E40" s="81"/>
      <c r="F40" s="81"/>
      <c r="G40" s="81"/>
      <c r="H40" s="81"/>
      <c r="I40" s="81">
        <v>0</v>
      </c>
      <c r="J40" s="81">
        <v>0</v>
      </c>
      <c r="K40" s="81">
        <v>0</v>
      </c>
      <c r="L40" s="81">
        <v>0</v>
      </c>
      <c r="M40" s="81">
        <v>0</v>
      </c>
      <c r="O40" s="82"/>
      <c r="P40" s="83">
        <f t="shared" si="5"/>
        <v>0</v>
      </c>
    </row>
    <row r="41" spans="1:16" ht="39.75" customHeight="1" x14ac:dyDescent="0.25">
      <c r="A41" s="84" t="s">
        <v>53</v>
      </c>
      <c r="B41" s="81"/>
      <c r="C41" s="82"/>
      <c r="D41" s="81"/>
      <c r="E41" s="81"/>
      <c r="F41" s="81"/>
      <c r="G41" s="81"/>
      <c r="H41" s="81"/>
      <c r="I41" s="81">
        <v>0</v>
      </c>
      <c r="J41" s="81">
        <v>0</v>
      </c>
      <c r="K41" s="81">
        <v>0</v>
      </c>
      <c r="L41" s="81">
        <v>0</v>
      </c>
      <c r="M41" s="81">
        <v>0</v>
      </c>
      <c r="O41" s="82"/>
      <c r="P41" s="83">
        <f t="shared" si="5"/>
        <v>0</v>
      </c>
    </row>
    <row r="42" spans="1:16" ht="27" customHeight="1" x14ac:dyDescent="0.25">
      <c r="A42" s="84" t="s">
        <v>54</v>
      </c>
      <c r="B42" s="81"/>
      <c r="C42" s="82"/>
      <c r="D42" s="81"/>
      <c r="E42" s="81"/>
      <c r="F42" s="81"/>
      <c r="G42" s="81"/>
      <c r="H42" s="81"/>
      <c r="I42" s="81">
        <v>0</v>
      </c>
      <c r="J42" s="81">
        <v>0</v>
      </c>
      <c r="K42" s="81">
        <v>0</v>
      </c>
      <c r="L42" s="81">
        <v>0</v>
      </c>
      <c r="M42" s="81">
        <v>0</v>
      </c>
      <c r="O42" s="82"/>
      <c r="P42" s="83">
        <f t="shared" si="5"/>
        <v>0</v>
      </c>
    </row>
    <row r="43" spans="1:16" ht="27" customHeight="1" x14ac:dyDescent="0.25">
      <c r="A43" s="65" t="s">
        <v>55</v>
      </c>
      <c r="B43" s="81"/>
      <c r="C43" s="82"/>
      <c r="D43" s="81"/>
      <c r="E43" s="81"/>
      <c r="F43" s="81"/>
      <c r="G43" s="81"/>
      <c r="H43" s="81"/>
      <c r="I43" s="81">
        <v>0</v>
      </c>
      <c r="J43" s="81">
        <v>0</v>
      </c>
      <c r="K43" s="81">
        <v>0</v>
      </c>
      <c r="L43" s="81">
        <v>0</v>
      </c>
      <c r="M43" s="81">
        <v>0</v>
      </c>
      <c r="O43" s="82"/>
      <c r="P43" s="83">
        <f t="shared" si="5"/>
        <v>0</v>
      </c>
    </row>
    <row r="44" spans="1:16" ht="36.75" customHeight="1" x14ac:dyDescent="0.25">
      <c r="A44" s="84" t="s">
        <v>56</v>
      </c>
      <c r="B44" s="79">
        <f>SUM(B45:B51)</f>
        <v>0</v>
      </c>
      <c r="C44" s="82"/>
      <c r="D44" s="79">
        <f>SUM(D45:D51)</f>
        <v>0</v>
      </c>
      <c r="E44" s="79">
        <f>SUM(E45:E51)</f>
        <v>0</v>
      </c>
      <c r="F44" s="79">
        <f>SUM(F45:F51)</f>
        <v>0</v>
      </c>
      <c r="G44" s="79"/>
      <c r="H44" s="79"/>
      <c r="I44" s="79">
        <v>0</v>
      </c>
      <c r="J44" s="79">
        <v>0</v>
      </c>
      <c r="K44" s="79">
        <v>0</v>
      </c>
      <c r="L44" s="79">
        <v>0</v>
      </c>
      <c r="M44" s="81">
        <v>0</v>
      </c>
      <c r="O44" s="82"/>
      <c r="P44" s="83">
        <f t="shared" si="5"/>
        <v>0</v>
      </c>
    </row>
    <row r="45" spans="1:16" ht="27" customHeight="1" x14ac:dyDescent="0.25">
      <c r="A45" s="78" t="s">
        <v>57</v>
      </c>
      <c r="B45" s="81"/>
      <c r="C45" s="85"/>
      <c r="D45" s="81"/>
      <c r="E45" s="81"/>
      <c r="F45" s="81"/>
      <c r="G45" s="81"/>
      <c r="H45" s="81"/>
      <c r="I45" s="81">
        <v>0</v>
      </c>
      <c r="J45" s="81">
        <v>0</v>
      </c>
      <c r="K45" s="81">
        <v>0</v>
      </c>
      <c r="L45" s="81">
        <v>0</v>
      </c>
      <c r="M45" s="81">
        <v>0</v>
      </c>
      <c r="O45" s="82"/>
      <c r="P45" s="83">
        <f t="shared" si="5"/>
        <v>0</v>
      </c>
    </row>
    <row r="46" spans="1:16" ht="36" customHeight="1" x14ac:dyDescent="0.25">
      <c r="A46" s="65" t="s">
        <v>58</v>
      </c>
      <c r="B46" s="81"/>
      <c r="C46" s="82"/>
      <c r="D46" s="81"/>
      <c r="E46" s="81"/>
      <c r="F46" s="81"/>
      <c r="G46" s="81"/>
      <c r="H46" s="81"/>
      <c r="I46" s="81">
        <v>0</v>
      </c>
      <c r="J46" s="81">
        <v>0</v>
      </c>
      <c r="K46" s="81">
        <v>0</v>
      </c>
      <c r="L46" s="81">
        <v>0</v>
      </c>
      <c r="M46" s="81">
        <v>0</v>
      </c>
      <c r="O46" s="82"/>
      <c r="P46" s="83">
        <f t="shared" si="5"/>
        <v>0</v>
      </c>
    </row>
    <row r="47" spans="1:16" ht="49.5" customHeight="1" x14ac:dyDescent="0.25">
      <c r="A47" s="84" t="s">
        <v>59</v>
      </c>
      <c r="B47" s="81"/>
      <c r="C47" s="82"/>
      <c r="D47" s="81"/>
      <c r="E47" s="81"/>
      <c r="F47" s="81"/>
      <c r="G47" s="81"/>
      <c r="H47" s="81"/>
      <c r="I47" s="81">
        <v>0</v>
      </c>
      <c r="J47" s="81">
        <v>0</v>
      </c>
      <c r="K47" s="81">
        <v>0</v>
      </c>
      <c r="L47" s="81">
        <v>0</v>
      </c>
      <c r="M47" s="81">
        <v>0</v>
      </c>
      <c r="O47" s="82"/>
      <c r="P47" s="83">
        <f t="shared" si="5"/>
        <v>0</v>
      </c>
    </row>
    <row r="48" spans="1:16" ht="42" customHeight="1" x14ac:dyDescent="0.25">
      <c r="A48" s="84" t="s">
        <v>60</v>
      </c>
      <c r="B48" s="81"/>
      <c r="C48" s="82"/>
      <c r="D48" s="81"/>
      <c r="E48" s="81"/>
      <c r="F48" s="81"/>
      <c r="G48" s="81"/>
      <c r="H48" s="81"/>
      <c r="I48" s="81"/>
      <c r="J48" s="81"/>
      <c r="K48" s="81"/>
      <c r="L48" s="81"/>
      <c r="M48" s="81">
        <v>0</v>
      </c>
      <c r="O48" s="82"/>
      <c r="P48" s="83">
        <f t="shared" si="5"/>
        <v>0</v>
      </c>
    </row>
    <row r="49" spans="1:16" ht="36.75" customHeight="1" x14ac:dyDescent="0.25">
      <c r="A49" s="84" t="s">
        <v>61</v>
      </c>
      <c r="B49" s="81"/>
      <c r="C49" s="82"/>
      <c r="D49" s="81"/>
      <c r="E49" s="81"/>
      <c r="F49" s="81"/>
      <c r="G49" s="81"/>
      <c r="H49" s="81"/>
      <c r="I49" s="81"/>
      <c r="J49" s="81"/>
      <c r="K49" s="81"/>
      <c r="L49" s="81"/>
      <c r="M49" s="81">
        <v>0</v>
      </c>
      <c r="O49" s="82"/>
      <c r="P49" s="83">
        <f t="shared" si="5"/>
        <v>0</v>
      </c>
    </row>
    <row r="50" spans="1:16" ht="27" customHeight="1" x14ac:dyDescent="0.25">
      <c r="A50" s="65" t="s">
        <v>62</v>
      </c>
      <c r="B50" s="81"/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>
        <v>0</v>
      </c>
      <c r="O50" s="82"/>
      <c r="P50" s="83">
        <f t="shared" si="5"/>
        <v>0</v>
      </c>
    </row>
    <row r="51" spans="1:16" ht="36.75" customHeight="1" x14ac:dyDescent="0.25">
      <c r="A51" s="84" t="s">
        <v>63</v>
      </c>
      <c r="B51" s="81"/>
      <c r="C51" s="82"/>
      <c r="D51" s="81"/>
      <c r="E51" s="81"/>
      <c r="F51" s="81"/>
      <c r="G51" s="81"/>
      <c r="H51" s="81"/>
      <c r="I51" s="81"/>
      <c r="J51" s="81"/>
      <c r="K51" s="81"/>
      <c r="L51" s="81"/>
      <c r="M51" s="81">
        <v>0</v>
      </c>
      <c r="O51" s="82"/>
      <c r="P51" s="83">
        <f t="shared" si="5"/>
        <v>0</v>
      </c>
    </row>
    <row r="52" spans="1:16" ht="27" customHeight="1" x14ac:dyDescent="0.25">
      <c r="A52" s="78" t="s">
        <v>64</v>
      </c>
      <c r="B52" s="79">
        <f>SUM(B53:B61)</f>
        <v>35070000</v>
      </c>
      <c r="C52" s="79">
        <f>SUM(C53:C61)</f>
        <v>24101512</v>
      </c>
      <c r="D52" s="79">
        <f t="shared" ref="D52:O52" si="8">SUM(D53:D61)</f>
        <v>0</v>
      </c>
      <c r="E52" s="79">
        <f t="shared" si="8"/>
        <v>1807937.53</v>
      </c>
      <c r="F52" s="79">
        <f t="shared" si="8"/>
        <v>4599694.22</v>
      </c>
      <c r="G52" s="79">
        <f t="shared" si="8"/>
        <v>0</v>
      </c>
      <c r="H52" s="79">
        <f t="shared" si="8"/>
        <v>0</v>
      </c>
      <c r="I52" s="79">
        <f t="shared" si="8"/>
        <v>0</v>
      </c>
      <c r="J52" s="79">
        <f t="shared" si="8"/>
        <v>0</v>
      </c>
      <c r="K52" s="79">
        <f t="shared" si="8"/>
        <v>0</v>
      </c>
      <c r="L52" s="79">
        <f t="shared" si="8"/>
        <v>0</v>
      </c>
      <c r="M52" s="79">
        <f t="shared" si="8"/>
        <v>0</v>
      </c>
      <c r="N52" s="79">
        <f t="shared" si="8"/>
        <v>0</v>
      </c>
      <c r="O52" s="79">
        <f t="shared" si="8"/>
        <v>0</v>
      </c>
      <c r="P52" s="80">
        <f>+P53+P54+P55+P56+P57+P58+P59+P60+P61</f>
        <v>6407631.75</v>
      </c>
    </row>
    <row r="53" spans="1:16" ht="27" customHeight="1" x14ac:dyDescent="0.25">
      <c r="A53" s="65" t="s">
        <v>65</v>
      </c>
      <c r="B53" s="81">
        <v>9300000</v>
      </c>
      <c r="C53" s="82">
        <v>16000000</v>
      </c>
      <c r="D53" s="81">
        <v>0</v>
      </c>
      <c r="E53" s="81">
        <v>1746558.53</v>
      </c>
      <c r="F53" s="81">
        <v>218182</v>
      </c>
      <c r="G53" s="81"/>
      <c r="H53" s="81">
        <v>0</v>
      </c>
      <c r="I53" s="81"/>
      <c r="J53" s="81"/>
      <c r="K53" s="81">
        <v>0</v>
      </c>
      <c r="L53" s="81"/>
      <c r="M53" s="81">
        <v>0</v>
      </c>
      <c r="N53" s="81"/>
      <c r="O53" s="82"/>
      <c r="P53" s="83">
        <f t="shared" si="5"/>
        <v>1964740.53</v>
      </c>
    </row>
    <row r="54" spans="1:16" ht="42" customHeight="1" x14ac:dyDescent="0.25">
      <c r="A54" s="84" t="s">
        <v>66</v>
      </c>
      <c r="B54" s="81">
        <v>1000000</v>
      </c>
      <c r="C54" s="82"/>
      <c r="D54" s="81">
        <v>0</v>
      </c>
      <c r="E54" s="81">
        <v>61379</v>
      </c>
      <c r="F54" s="81">
        <v>0</v>
      </c>
      <c r="G54" s="81"/>
      <c r="H54" s="81"/>
      <c r="I54" s="81"/>
      <c r="J54" s="81">
        <v>0</v>
      </c>
      <c r="K54" s="81">
        <v>0</v>
      </c>
      <c r="L54" s="81"/>
      <c r="M54" s="81"/>
      <c r="N54" s="81">
        <v>0</v>
      </c>
      <c r="O54" s="82"/>
      <c r="P54" s="83">
        <f t="shared" si="5"/>
        <v>61379</v>
      </c>
    </row>
    <row r="55" spans="1:16" ht="27" customHeight="1" x14ac:dyDescent="0.25">
      <c r="A55" s="65" t="s">
        <v>67</v>
      </c>
      <c r="B55" s="81">
        <v>550000</v>
      </c>
      <c r="C55" s="82"/>
      <c r="D55" s="81"/>
      <c r="E55" s="81"/>
      <c r="F55" s="81"/>
      <c r="G55" s="81"/>
      <c r="H55" s="81"/>
      <c r="I55" s="81"/>
      <c r="J55" s="81">
        <v>0</v>
      </c>
      <c r="K55" s="81">
        <v>0</v>
      </c>
      <c r="L55" s="81">
        <v>0</v>
      </c>
      <c r="M55" s="81"/>
      <c r="N55" s="81">
        <v>0</v>
      </c>
      <c r="O55" s="82"/>
      <c r="P55" s="83">
        <f t="shared" si="5"/>
        <v>0</v>
      </c>
    </row>
    <row r="56" spans="1:16" ht="38.25" customHeight="1" x14ac:dyDescent="0.25">
      <c r="A56" s="84" t="s">
        <v>68</v>
      </c>
      <c r="B56" s="81">
        <v>12120000</v>
      </c>
      <c r="C56" s="82">
        <v>20000</v>
      </c>
      <c r="D56" s="81">
        <v>0</v>
      </c>
      <c r="E56" s="81">
        <v>0</v>
      </c>
      <c r="F56" s="81"/>
      <c r="G56" s="81"/>
      <c r="H56" s="81"/>
      <c r="I56" s="81"/>
      <c r="J56" s="81"/>
      <c r="K56" s="81"/>
      <c r="L56" s="81"/>
      <c r="M56" s="81"/>
      <c r="N56" s="81">
        <v>0</v>
      </c>
      <c r="O56" s="82"/>
      <c r="P56" s="83">
        <f t="shared" si="5"/>
        <v>0</v>
      </c>
    </row>
    <row r="57" spans="1:16" ht="27" customHeight="1" x14ac:dyDescent="0.25">
      <c r="A57" s="65" t="s">
        <v>69</v>
      </c>
      <c r="B57" s="81">
        <v>8200000</v>
      </c>
      <c r="C57" s="82">
        <v>3700000</v>
      </c>
      <c r="D57" s="81"/>
      <c r="E57" s="81"/>
      <c r="F57" s="81"/>
      <c r="G57" s="81"/>
      <c r="H57" s="81">
        <v>0</v>
      </c>
      <c r="I57" s="81"/>
      <c r="J57" s="81">
        <v>0</v>
      </c>
      <c r="K57" s="81">
        <v>0</v>
      </c>
      <c r="L57" s="81"/>
      <c r="M57" s="81">
        <v>0</v>
      </c>
      <c r="N57" s="81"/>
      <c r="O57" s="82"/>
      <c r="P57" s="83">
        <f t="shared" si="5"/>
        <v>0</v>
      </c>
    </row>
    <row r="58" spans="1:16" ht="27" customHeight="1" x14ac:dyDescent="0.25">
      <c r="A58" s="65" t="s">
        <v>70</v>
      </c>
      <c r="B58" s="81">
        <v>400000</v>
      </c>
      <c r="C58" s="82"/>
      <c r="D58" s="81"/>
      <c r="E58" s="81"/>
      <c r="F58" s="81"/>
      <c r="G58" s="81"/>
      <c r="H58" s="81">
        <v>0</v>
      </c>
      <c r="I58" s="81"/>
      <c r="J58" s="81">
        <v>0</v>
      </c>
      <c r="K58" s="81">
        <v>0</v>
      </c>
      <c r="L58" s="81"/>
      <c r="M58" s="81">
        <v>0</v>
      </c>
      <c r="N58" s="81"/>
      <c r="O58" s="82"/>
      <c r="P58" s="83">
        <f t="shared" si="5"/>
        <v>0</v>
      </c>
    </row>
    <row r="59" spans="1:16" ht="27" customHeight="1" x14ac:dyDescent="0.25">
      <c r="A59" s="65" t="s">
        <v>71</v>
      </c>
      <c r="B59" s="81"/>
      <c r="C59" s="82"/>
      <c r="D59" s="81"/>
      <c r="E59" s="81"/>
      <c r="F59" s="81"/>
      <c r="G59" s="81"/>
      <c r="H59" s="81"/>
      <c r="I59" s="81"/>
      <c r="J59" s="81"/>
      <c r="K59" s="81"/>
      <c r="L59" s="81"/>
      <c r="M59" s="81">
        <v>0</v>
      </c>
      <c r="N59" s="81"/>
      <c r="O59" s="82"/>
      <c r="P59" s="83">
        <f t="shared" si="5"/>
        <v>0</v>
      </c>
    </row>
    <row r="60" spans="1:16" ht="27" customHeight="1" x14ac:dyDescent="0.25">
      <c r="A60" s="65" t="s">
        <v>72</v>
      </c>
      <c r="B60" s="81">
        <v>3000000</v>
      </c>
      <c r="C60" s="82"/>
      <c r="D60" s="81">
        <v>0</v>
      </c>
      <c r="E60" s="81">
        <v>0</v>
      </c>
      <c r="F60" s="81">
        <v>0</v>
      </c>
      <c r="G60" s="81"/>
      <c r="H60" s="81"/>
      <c r="I60" s="81"/>
      <c r="J60" s="81"/>
      <c r="K60" s="81"/>
      <c r="L60" s="81"/>
      <c r="M60" s="81">
        <v>0</v>
      </c>
      <c r="N60" s="81"/>
      <c r="O60" s="82"/>
      <c r="P60" s="83">
        <f t="shared" si="5"/>
        <v>0</v>
      </c>
    </row>
    <row r="61" spans="1:16" ht="36.75" customHeight="1" x14ac:dyDescent="0.25">
      <c r="A61" s="84" t="s">
        <v>73</v>
      </c>
      <c r="B61" s="81">
        <v>500000</v>
      </c>
      <c r="C61" s="82">
        <v>4381512</v>
      </c>
      <c r="D61" s="81"/>
      <c r="E61" s="81"/>
      <c r="F61" s="81">
        <v>4381512.22</v>
      </c>
      <c r="G61" s="81"/>
      <c r="H61" s="81"/>
      <c r="I61" s="81"/>
      <c r="J61" s="81"/>
      <c r="K61" s="81"/>
      <c r="L61" s="81"/>
      <c r="M61" s="81">
        <v>0</v>
      </c>
      <c r="N61" s="81"/>
      <c r="O61" s="82"/>
      <c r="P61" s="83">
        <f t="shared" si="5"/>
        <v>4381512.22</v>
      </c>
    </row>
    <row r="62" spans="1:16" ht="27" customHeight="1" x14ac:dyDescent="0.25">
      <c r="A62" s="78" t="s">
        <v>74</v>
      </c>
      <c r="B62" s="79">
        <f>SUM(B63:B65)</f>
        <v>3900000</v>
      </c>
      <c r="C62" s="79">
        <f>SUM(C63:C65)</f>
        <v>0</v>
      </c>
      <c r="D62" s="79">
        <f>SUM(D63:D65)</f>
        <v>0</v>
      </c>
      <c r="E62" s="79">
        <f>SUM(E63:E65)</f>
        <v>0</v>
      </c>
      <c r="F62" s="79">
        <f>SUM(F63:F65)</f>
        <v>0</v>
      </c>
      <c r="G62" s="79"/>
      <c r="H62" s="79"/>
      <c r="I62" s="79"/>
      <c r="J62" s="79"/>
      <c r="K62" s="79"/>
      <c r="L62" s="79"/>
      <c r="M62" s="79">
        <v>0</v>
      </c>
      <c r="N62" s="81"/>
      <c r="O62" s="82"/>
      <c r="P62" s="83">
        <f t="shared" si="5"/>
        <v>0</v>
      </c>
    </row>
    <row r="63" spans="1:16" ht="27" customHeight="1" x14ac:dyDescent="0.25">
      <c r="A63" s="65" t="s">
        <v>75</v>
      </c>
      <c r="B63" s="81">
        <v>3900000</v>
      </c>
      <c r="C63" s="82"/>
      <c r="D63" s="81">
        <v>0</v>
      </c>
      <c r="E63" s="81">
        <v>0</v>
      </c>
      <c r="F63" s="81">
        <v>0</v>
      </c>
      <c r="G63" s="81"/>
      <c r="H63" s="81"/>
      <c r="I63" s="81"/>
      <c r="J63" s="81"/>
      <c r="K63" s="81"/>
      <c r="L63" s="81"/>
      <c r="M63" s="81">
        <v>0</v>
      </c>
      <c r="N63" s="81"/>
      <c r="O63" s="82"/>
      <c r="P63" s="83">
        <f t="shared" si="5"/>
        <v>0</v>
      </c>
    </row>
    <row r="64" spans="1:16" ht="27" customHeight="1" x14ac:dyDescent="0.25">
      <c r="A64" s="65" t="s">
        <v>76</v>
      </c>
      <c r="B64" s="81"/>
      <c r="C64" s="82"/>
      <c r="D64" s="81"/>
      <c r="E64" s="81"/>
      <c r="F64" s="81"/>
      <c r="G64" s="81"/>
      <c r="H64" s="81"/>
      <c r="I64" s="81"/>
      <c r="J64" s="81"/>
      <c r="K64" s="81"/>
      <c r="L64" s="81"/>
      <c r="M64" s="81">
        <v>0</v>
      </c>
      <c r="N64" s="81"/>
      <c r="O64" s="82"/>
      <c r="P64" s="83">
        <f t="shared" si="5"/>
        <v>0</v>
      </c>
    </row>
    <row r="65" spans="1:16" ht="27" customHeight="1" x14ac:dyDescent="0.25">
      <c r="A65" s="65" t="s">
        <v>77</v>
      </c>
      <c r="B65" s="81"/>
      <c r="C65" s="82"/>
      <c r="D65" s="81"/>
      <c r="E65" s="81"/>
      <c r="F65" s="81"/>
      <c r="G65" s="81"/>
      <c r="H65" s="81"/>
      <c r="I65" s="81"/>
      <c r="J65" s="81"/>
      <c r="K65" s="81"/>
      <c r="L65" s="81"/>
      <c r="M65" s="81">
        <v>0</v>
      </c>
      <c r="N65" s="81"/>
      <c r="O65" s="82"/>
      <c r="P65" s="83">
        <f t="shared" si="5"/>
        <v>0</v>
      </c>
    </row>
    <row r="66" spans="1:16" ht="44.25" customHeight="1" x14ac:dyDescent="0.25">
      <c r="A66" s="84" t="s">
        <v>78</v>
      </c>
      <c r="B66" s="81"/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>
        <v>0</v>
      </c>
      <c r="N66" s="81"/>
      <c r="O66" s="82"/>
      <c r="P66" s="83">
        <f t="shared" si="5"/>
        <v>0</v>
      </c>
    </row>
    <row r="67" spans="1:16" ht="42" customHeight="1" x14ac:dyDescent="0.25">
      <c r="A67" s="86" t="s">
        <v>79</v>
      </c>
      <c r="B67" s="79"/>
      <c r="C67" s="85"/>
      <c r="D67" s="79"/>
      <c r="E67" s="79"/>
      <c r="F67" s="79"/>
      <c r="G67" s="79"/>
      <c r="H67" s="79"/>
      <c r="I67" s="79"/>
      <c r="J67" s="79"/>
      <c r="K67" s="79"/>
      <c r="L67" s="79"/>
      <c r="M67" s="79">
        <v>0</v>
      </c>
      <c r="N67" s="81"/>
      <c r="O67" s="82"/>
      <c r="P67" s="83">
        <f t="shared" si="5"/>
        <v>0</v>
      </c>
    </row>
    <row r="68" spans="1:16" ht="27" customHeight="1" x14ac:dyDescent="0.25">
      <c r="A68" s="65" t="s">
        <v>80</v>
      </c>
      <c r="B68" s="81"/>
      <c r="C68" s="82"/>
      <c r="D68" s="81"/>
      <c r="E68" s="81"/>
      <c r="F68" s="81"/>
      <c r="G68" s="81"/>
      <c r="H68" s="81"/>
      <c r="I68" s="81"/>
      <c r="J68" s="81"/>
      <c r="K68" s="81"/>
      <c r="L68" s="81"/>
      <c r="M68" s="81">
        <v>0</v>
      </c>
      <c r="N68" s="81"/>
      <c r="O68" s="82"/>
      <c r="P68" s="83">
        <f t="shared" si="5"/>
        <v>0</v>
      </c>
    </row>
    <row r="69" spans="1:16" ht="39.75" customHeight="1" x14ac:dyDescent="0.25">
      <c r="A69" s="84" t="s">
        <v>81</v>
      </c>
      <c r="B69" s="81"/>
      <c r="C69" s="82"/>
      <c r="D69" s="81"/>
      <c r="E69" s="81"/>
      <c r="F69" s="81"/>
      <c r="G69" s="81"/>
      <c r="H69" s="81"/>
      <c r="I69" s="81"/>
      <c r="J69" s="81"/>
      <c r="K69" s="81"/>
      <c r="L69" s="81"/>
      <c r="M69" s="81">
        <v>0</v>
      </c>
      <c r="N69" s="81"/>
      <c r="O69" s="82"/>
      <c r="P69" s="83">
        <f t="shared" si="5"/>
        <v>0</v>
      </c>
    </row>
    <row r="70" spans="1:16" ht="27" customHeight="1" x14ac:dyDescent="0.25">
      <c r="A70" s="78" t="s">
        <v>82</v>
      </c>
      <c r="B70" s="79">
        <f>SUM(B71:B73)</f>
        <v>0</v>
      </c>
      <c r="C70" s="85"/>
      <c r="D70" s="79">
        <f>SUM(D71:D73)</f>
        <v>0</v>
      </c>
      <c r="E70" s="79">
        <f>SUM(E71:E73)</f>
        <v>0</v>
      </c>
      <c r="F70" s="79">
        <f>SUM(F71:F73)</f>
        <v>0</v>
      </c>
      <c r="G70" s="79">
        <f t="shared" ref="G70:M70" si="9">SUM(G71:G73)</f>
        <v>0</v>
      </c>
      <c r="H70" s="79">
        <f t="shared" si="9"/>
        <v>0</v>
      </c>
      <c r="I70" s="79">
        <f t="shared" si="9"/>
        <v>0</v>
      </c>
      <c r="J70" s="79">
        <f t="shared" si="9"/>
        <v>0</v>
      </c>
      <c r="K70" s="79">
        <f t="shared" si="9"/>
        <v>0</v>
      </c>
      <c r="L70" s="79">
        <f t="shared" si="9"/>
        <v>0</v>
      </c>
      <c r="M70" s="79">
        <f t="shared" si="9"/>
        <v>0</v>
      </c>
      <c r="N70" s="81"/>
      <c r="O70" s="82"/>
      <c r="P70" s="83">
        <f t="shared" si="5"/>
        <v>0</v>
      </c>
    </row>
    <row r="71" spans="1:16" ht="27" customHeight="1" x14ac:dyDescent="0.25">
      <c r="A71" s="65" t="s">
        <v>83</v>
      </c>
      <c r="B71" s="81"/>
      <c r="C71" s="82"/>
      <c r="D71" s="81"/>
      <c r="E71" s="81"/>
      <c r="F71" s="81"/>
      <c r="G71" s="81"/>
      <c r="H71" s="81"/>
      <c r="I71" s="81"/>
      <c r="J71" s="81"/>
      <c r="K71" s="81"/>
      <c r="L71" s="81"/>
      <c r="M71" s="81">
        <v>0</v>
      </c>
      <c r="N71" s="81"/>
      <c r="O71" s="82"/>
      <c r="P71" s="83">
        <f t="shared" si="5"/>
        <v>0</v>
      </c>
    </row>
    <row r="72" spans="1:16" ht="27" customHeight="1" x14ac:dyDescent="0.25">
      <c r="A72" s="65" t="s">
        <v>84</v>
      </c>
      <c r="B72" s="81"/>
      <c r="C72" s="82"/>
      <c r="D72" s="81"/>
      <c r="E72" s="81"/>
      <c r="F72" s="81"/>
      <c r="G72" s="81"/>
      <c r="H72" s="81"/>
      <c r="I72" s="81"/>
      <c r="J72" s="81"/>
      <c r="K72" s="81"/>
      <c r="L72" s="81"/>
      <c r="M72" s="81">
        <v>0</v>
      </c>
      <c r="N72" s="81"/>
      <c r="O72" s="82"/>
      <c r="P72" s="83">
        <f t="shared" si="5"/>
        <v>0</v>
      </c>
    </row>
    <row r="73" spans="1:16" ht="42" customHeight="1" x14ac:dyDescent="0.25">
      <c r="A73" s="84" t="s">
        <v>85</v>
      </c>
      <c r="B73" s="81"/>
      <c r="C73" s="82"/>
      <c r="D73" s="81"/>
      <c r="E73" s="81"/>
      <c r="F73" s="81"/>
      <c r="G73" s="81"/>
      <c r="H73" s="81"/>
      <c r="I73" s="81"/>
      <c r="J73" s="81"/>
      <c r="K73" s="81"/>
      <c r="L73" s="81"/>
      <c r="M73" s="81">
        <v>0</v>
      </c>
      <c r="N73" s="81"/>
      <c r="O73" s="82"/>
      <c r="P73" s="83">
        <f t="shared" si="5"/>
        <v>0</v>
      </c>
    </row>
    <row r="74" spans="1:16" ht="27" customHeight="1" x14ac:dyDescent="0.25">
      <c r="A74" s="76" t="s">
        <v>86</v>
      </c>
      <c r="B74" s="87"/>
      <c r="C74" s="88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8"/>
      <c r="P74" s="88"/>
    </row>
    <row r="75" spans="1:16" ht="27" customHeight="1" x14ac:dyDescent="0.25">
      <c r="A75" s="78" t="s">
        <v>87</v>
      </c>
      <c r="B75" s="89"/>
      <c r="C75" s="85"/>
      <c r="O75" s="82"/>
      <c r="P75" s="83">
        <f t="shared" si="5"/>
        <v>0</v>
      </c>
    </row>
    <row r="76" spans="1:16" ht="27" customHeight="1" x14ac:dyDescent="0.25">
      <c r="A76" s="65" t="s">
        <v>88</v>
      </c>
      <c r="B76" s="90"/>
      <c r="C76" s="82"/>
      <c r="O76" s="82"/>
      <c r="P76" s="83">
        <f t="shared" si="5"/>
        <v>0</v>
      </c>
    </row>
    <row r="77" spans="1:16" ht="27" customHeight="1" x14ac:dyDescent="0.25">
      <c r="A77" s="65" t="s">
        <v>89</v>
      </c>
      <c r="B77" s="90"/>
      <c r="C77" s="82"/>
      <c r="O77" s="82"/>
      <c r="P77" s="83">
        <f t="shared" si="5"/>
        <v>0</v>
      </c>
    </row>
    <row r="78" spans="1:16" ht="27" customHeight="1" x14ac:dyDescent="0.25">
      <c r="A78" s="78" t="s">
        <v>90</v>
      </c>
      <c r="B78" s="89"/>
      <c r="C78" s="85"/>
      <c r="O78" s="82"/>
      <c r="P78" s="83">
        <f t="shared" si="5"/>
        <v>0</v>
      </c>
    </row>
    <row r="79" spans="1:16" ht="27" customHeight="1" x14ac:dyDescent="0.25">
      <c r="A79" s="65" t="s">
        <v>91</v>
      </c>
      <c r="B79" s="90"/>
      <c r="C79" s="82"/>
      <c r="O79" s="82"/>
      <c r="P79" s="83">
        <f t="shared" si="5"/>
        <v>0</v>
      </c>
    </row>
    <row r="80" spans="1:16" ht="27" customHeight="1" x14ac:dyDescent="0.25">
      <c r="A80" s="65" t="s">
        <v>92</v>
      </c>
      <c r="B80" s="90"/>
      <c r="C80" s="82"/>
      <c r="O80" s="82"/>
      <c r="P80" s="83">
        <f t="shared" si="5"/>
        <v>0</v>
      </c>
    </row>
    <row r="81" spans="1:16" ht="27" customHeight="1" x14ac:dyDescent="0.25">
      <c r="A81" s="78" t="s">
        <v>93</v>
      </c>
      <c r="B81" s="89"/>
      <c r="C81" s="85"/>
      <c r="O81" s="82"/>
      <c r="P81" s="83">
        <f t="shared" ref="P81:P82" si="10">+D81+E81+F81+G81+H81+I81+J81+K81+L81+M81+N81+O81</f>
        <v>0</v>
      </c>
    </row>
    <row r="82" spans="1:16" ht="27" customHeight="1" x14ac:dyDescent="0.25">
      <c r="A82" s="65" t="s">
        <v>94</v>
      </c>
      <c r="B82" s="90"/>
      <c r="C82" s="82"/>
      <c r="O82" s="82"/>
      <c r="P82" s="83">
        <f t="shared" si="10"/>
        <v>0</v>
      </c>
    </row>
    <row r="83" spans="1:16" ht="24.95" customHeight="1" x14ac:dyDescent="0.25">
      <c r="A83" s="91" t="s">
        <v>95</v>
      </c>
      <c r="B83" s="92">
        <f>+B10+B16+B26+B36+B44+B52+B62+B67+B70</f>
        <v>1024795636</v>
      </c>
      <c r="C83" s="92">
        <f>+C10+C16+C26+C36+C52+C62</f>
        <v>0</v>
      </c>
      <c r="D83" s="92">
        <f t="shared" ref="D83:O83" si="11">+D10+D16+D26+D36+D44+D52+D62+D67+D70</f>
        <v>34516386.939999998</v>
      </c>
      <c r="E83" s="93">
        <f t="shared" si="11"/>
        <v>78356760.780000001</v>
      </c>
      <c r="F83" s="92">
        <f t="shared" si="11"/>
        <v>50464106.840000004</v>
      </c>
      <c r="G83" s="93">
        <f t="shared" si="11"/>
        <v>0</v>
      </c>
      <c r="H83" s="93">
        <f t="shared" si="11"/>
        <v>0</v>
      </c>
      <c r="I83" s="93">
        <f t="shared" si="11"/>
        <v>0</v>
      </c>
      <c r="J83" s="93">
        <f t="shared" si="11"/>
        <v>0</v>
      </c>
      <c r="K83" s="93">
        <f t="shared" si="11"/>
        <v>0</v>
      </c>
      <c r="L83" s="93">
        <f t="shared" si="11"/>
        <v>0</v>
      </c>
      <c r="M83" s="93">
        <f t="shared" si="11"/>
        <v>0</v>
      </c>
      <c r="N83" s="93">
        <f t="shared" si="11"/>
        <v>0</v>
      </c>
      <c r="O83" s="92">
        <f t="shared" si="11"/>
        <v>0</v>
      </c>
      <c r="P83" s="94">
        <f>+D83+E83+F83+G83+H83+I83+J83+K83+L83+M83+N83+O83</f>
        <v>163337254.56</v>
      </c>
    </row>
    <row r="84" spans="1:16" x14ac:dyDescent="0.25">
      <c r="A84" s="95" t="s">
        <v>113</v>
      </c>
    </row>
    <row r="85" spans="1:16" x14ac:dyDescent="0.25">
      <c r="A85" s="96" t="s">
        <v>114</v>
      </c>
    </row>
    <row r="86" spans="1:16" ht="31.5" x14ac:dyDescent="0.25">
      <c r="A86" s="96" t="s">
        <v>115</v>
      </c>
    </row>
    <row r="87" spans="1:16" ht="31.5" x14ac:dyDescent="0.25">
      <c r="A87" s="96" t="s">
        <v>116</v>
      </c>
    </row>
    <row r="88" spans="1:16" x14ac:dyDescent="0.25">
      <c r="A88" s="96" t="s">
        <v>117</v>
      </c>
    </row>
    <row r="89" spans="1:16" ht="31.5" x14ac:dyDescent="0.25">
      <c r="A89" s="96" t="s">
        <v>118</v>
      </c>
    </row>
    <row r="90" spans="1:16" x14ac:dyDescent="0.25">
      <c r="A90" s="96" t="s">
        <v>119</v>
      </c>
    </row>
    <row r="91" spans="1:16" x14ac:dyDescent="0.25">
      <c r="A91" s="65"/>
    </row>
    <row r="92" spans="1:16" x14ac:dyDescent="0.25">
      <c r="A92" s="65"/>
    </row>
    <row r="93" spans="1:16" x14ac:dyDescent="0.25">
      <c r="A93" s="65"/>
    </row>
    <row r="94" spans="1:16" ht="37.5" customHeight="1" x14ac:dyDescent="0.25">
      <c r="A94" s="97" t="s">
        <v>124</v>
      </c>
      <c r="G94" s="98"/>
      <c r="H94" s="98"/>
      <c r="I94" s="98"/>
      <c r="J94" s="99" t="s">
        <v>102</v>
      </c>
      <c r="K94" s="99"/>
      <c r="L94" s="99"/>
      <c r="M94" s="99"/>
    </row>
    <row r="95" spans="1:16" x14ac:dyDescent="0.25">
      <c r="A95" s="100" t="s">
        <v>125</v>
      </c>
      <c r="G95" s="101"/>
      <c r="H95" s="101"/>
      <c r="I95" s="101"/>
      <c r="J95" s="102" t="s">
        <v>123</v>
      </c>
      <c r="K95" s="102"/>
      <c r="L95" s="102"/>
      <c r="M95" s="102"/>
    </row>
    <row r="97" spans="1:16" ht="33.75" customHeight="1" x14ac:dyDescent="0.25">
      <c r="C97" s="99" t="s">
        <v>99</v>
      </c>
      <c r="D97" s="99"/>
      <c r="E97" s="99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</row>
    <row r="98" spans="1:16" x14ac:dyDescent="0.25">
      <c r="C98" s="104" t="s">
        <v>126</v>
      </c>
      <c r="D98" s="104"/>
      <c r="E98" s="104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</row>
    <row r="99" spans="1:16" x14ac:dyDescent="0.25">
      <c r="B99" s="103"/>
      <c r="C99" s="103"/>
    </row>
    <row r="100" spans="1:16" x14ac:dyDescent="0.25">
      <c r="A100" s="105"/>
      <c r="B100" s="105"/>
      <c r="C100" s="105"/>
    </row>
    <row r="101" spans="1:16" x14ac:dyDescent="0.25">
      <c r="A101" s="106" t="s">
        <v>97</v>
      </c>
      <c r="B101" s="106"/>
      <c r="C101" s="106"/>
    </row>
    <row r="102" spans="1:16" ht="21" customHeight="1" x14ac:dyDescent="0.25">
      <c r="A102" s="103" t="s">
        <v>98</v>
      </c>
      <c r="B102" s="103"/>
    </row>
    <row r="103" spans="1:16" x14ac:dyDescent="0.25">
      <c r="A103" s="104"/>
      <c r="B103" s="104"/>
      <c r="C103" s="104"/>
    </row>
  </sheetData>
  <mergeCells count="14">
    <mergeCell ref="C98:E98"/>
    <mergeCell ref="J94:M94"/>
    <mergeCell ref="J95:M95"/>
    <mergeCell ref="A100:C100"/>
    <mergeCell ref="A103:C103"/>
    <mergeCell ref="C97:E97"/>
    <mergeCell ref="A1:P1"/>
    <mergeCell ref="A2:P2"/>
    <mergeCell ref="A3:P3"/>
    <mergeCell ref="A4:P4"/>
    <mergeCell ref="A7:A8"/>
    <mergeCell ref="B7:B8"/>
    <mergeCell ref="C7:C8"/>
    <mergeCell ref="D7:P7"/>
  </mergeCells>
  <pageMargins left="1.07" right="0.27" top="0.39" bottom="0.5" header="0.27" footer="0.31496062992125984"/>
  <pageSetup paperSize="119" scale="35" orientation="landscape" r:id="rId1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38"/>
    </row>
    <row r="2" spans="2:18" ht="21" customHeight="1" x14ac:dyDescent="0.3">
      <c r="B2" s="50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37"/>
    </row>
    <row r="3" spans="2:18" ht="18.75" x14ac:dyDescent="0.3">
      <c r="B3" s="52">
        <v>2022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38"/>
    </row>
    <row r="4" spans="2:18" ht="15.75" customHeight="1" x14ac:dyDescent="0.3">
      <c r="B4" s="54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56" t="s">
        <v>4</v>
      </c>
      <c r="C7" s="57" t="s">
        <v>5</v>
      </c>
      <c r="D7" s="57" t="s">
        <v>6</v>
      </c>
      <c r="E7" s="60" t="s">
        <v>7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/>
    </row>
    <row r="8" spans="2:18" ht="30" customHeight="1" x14ac:dyDescent="0.35">
      <c r="B8" s="56"/>
      <c r="C8" s="58"/>
      <c r="D8" s="58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112873147.72</v>
      </c>
    </row>
    <row r="10" spans="2:18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63454501.549999997</v>
      </c>
    </row>
    <row r="11" spans="2:18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>
        <v>26255586.199999999</v>
      </c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52589872.399999999</v>
      </c>
    </row>
    <row r="12" spans="2:18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>
        <v>1460000</v>
      </c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2897000</v>
      </c>
    </row>
    <row r="13" spans="2:18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3977797.96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7967629.1500000004</v>
      </c>
    </row>
    <row r="16" spans="2:18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-10781512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13306796.84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2145419.21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4136497.95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488754.68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488754.68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>
        <v>273230</v>
      </c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273230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>
        <v>28000</v>
      </c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28000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>
        <v>1578144.83</v>
      </c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2143404.0100000002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>
        <v>1369799.12</v>
      </c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1369799.12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>
        <v>843209.61</v>
      </c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843209.61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-4450000</v>
      </c>
      <c r="E24" s="12">
        <v>198931.63</v>
      </c>
      <c r="F24" s="12">
        <v>1382086.64</v>
      </c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1581018.27</v>
      </c>
    </row>
    <row r="25" spans="2:17" s="5" customFormat="1" ht="27" customHeight="1" x14ac:dyDescent="0.35">
      <c r="B25" s="7" t="s">
        <v>37</v>
      </c>
      <c r="C25" s="32">
        <v>21600001</v>
      </c>
      <c r="D25" s="13">
        <v>1500000</v>
      </c>
      <c r="E25" s="12"/>
      <c r="F25" s="12">
        <v>2442883.2000000002</v>
      </c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2442883.2000000002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-13320000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34303911.799999997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33830</v>
      </c>
    </row>
    <row r="28" spans="2:17" s="5" customFormat="1" ht="27" customHeight="1" x14ac:dyDescent="0.35">
      <c r="B28" s="7" t="s">
        <v>40</v>
      </c>
      <c r="C28" s="32">
        <v>10700000</v>
      </c>
      <c r="D28" s="13">
        <v>50000</v>
      </c>
      <c r="E28" s="12">
        <v>0</v>
      </c>
      <c r="F28" s="12">
        <v>156940</v>
      </c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156940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>
        <v>33400000</v>
      </c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33400000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>
        <v>15750</v>
      </c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15750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410000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1500000</v>
      </c>
      <c r="E35" s="12">
        <v>0</v>
      </c>
      <c r="F35" s="12">
        <v>697391.8</v>
      </c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697391.8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24101512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1807937.53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1746558.53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1746558.53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61379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>
        <v>20000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3700000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112873147.72</v>
      </c>
    </row>
    <row r="85" spans="2:17" ht="18.75" x14ac:dyDescent="0.3">
      <c r="B85" s="37" t="s">
        <v>104</v>
      </c>
    </row>
    <row r="86" spans="2:17" ht="18.75" x14ac:dyDescent="0.3">
      <c r="B86" s="38" t="s">
        <v>105</v>
      </c>
    </row>
    <row r="87" spans="2:17" ht="18.75" x14ac:dyDescent="0.3">
      <c r="B87" s="38" t="s">
        <v>106</v>
      </c>
    </row>
    <row r="88" spans="2:17" ht="18.75" x14ac:dyDescent="0.3">
      <c r="B88" s="37" t="s">
        <v>107</v>
      </c>
    </row>
    <row r="89" spans="2:17" ht="18.75" x14ac:dyDescent="0.3">
      <c r="B89" s="38" t="s">
        <v>108</v>
      </c>
    </row>
    <row r="90" spans="2:17" ht="18.75" x14ac:dyDescent="0.3">
      <c r="B90" s="38" t="s">
        <v>109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18.75" x14ac:dyDescent="0.3">
      <c r="B94" s="38"/>
    </row>
    <row r="95" spans="2:17" ht="18.75" x14ac:dyDescent="0.3">
      <c r="B95" s="38"/>
    </row>
    <row r="97" spans="1:17" ht="33.75" customHeight="1" x14ac:dyDescent="0.35">
      <c r="A97" s="1" t="s">
        <v>96</v>
      </c>
      <c r="B97" s="28" t="s">
        <v>102</v>
      </c>
      <c r="C97" s="45" t="s">
        <v>99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</row>
    <row r="98" spans="1:17" ht="23.25" x14ac:dyDescent="0.35">
      <c r="B98" s="29" t="s">
        <v>101</v>
      </c>
      <c r="C98" s="59" t="s">
        <v>103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</row>
    <row r="99" spans="1:17" ht="23.25" x14ac:dyDescent="0.35">
      <c r="B99" s="21"/>
      <c r="C99" s="21"/>
      <c r="D99" s="21"/>
    </row>
    <row r="100" spans="1:17" ht="23.25" x14ac:dyDescent="0.35">
      <c r="B100" s="46"/>
      <c r="C100" s="46"/>
      <c r="D100" s="46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47"/>
      <c r="C103" s="47"/>
      <c r="D103" s="47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Presupuesto aprobado</vt:lpstr>
      <vt:lpstr>ENERO</vt:lpstr>
      <vt:lpstr>MARZO 2022</vt:lpstr>
      <vt:lpstr>MARZO</vt:lpstr>
      <vt:lpstr>Hoja1</vt:lpstr>
      <vt:lpstr>ENERO!Print_Area</vt:lpstr>
      <vt:lpstr>MARZO!Print_Area</vt:lpstr>
      <vt:lpstr>'MARZO 2022'!Print_Area</vt:lpstr>
      <vt:lpstr>'Presupuesto aprobado'!Print_Area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2022-04-04T19:06:36Z</dcterms:modified>
</cp:coreProperties>
</file>