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Ejecucion mensual enero 2022" sheetId="7" r:id="rId1"/>
    <sheet name="Hoja2" sheetId="5" r:id="rId2"/>
    <sheet name="Hoja1" sheetId="4" state="hidden" r:id="rId3"/>
  </sheets>
  <definedNames>
    <definedName name="_xlnm.Print_Area" localSheetId="0">'Ejecucion mensual enero 2022'!$B$1:$Q$108</definedName>
  </definedNames>
  <calcPr calcId="162913"/>
</workbook>
</file>

<file path=xl/calcChain.xml><?xml version="1.0" encoding="utf-8"?>
<calcChain xmlns="http://schemas.openxmlformats.org/spreadsheetml/2006/main">
  <c r="D12" i="7" l="1"/>
  <c r="E12" i="7"/>
  <c r="F12" i="7"/>
  <c r="G12" i="7"/>
  <c r="H12" i="7"/>
  <c r="I12" i="7"/>
  <c r="J12" i="7"/>
  <c r="K12" i="7"/>
  <c r="L12" i="7"/>
  <c r="M12" i="7"/>
  <c r="N12" i="7"/>
  <c r="O12" i="7"/>
  <c r="P12" i="7"/>
  <c r="Q13" i="7"/>
  <c r="Q14" i="7"/>
  <c r="Q15" i="7"/>
  <c r="Q16" i="7"/>
  <c r="Q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9" i="7"/>
  <c r="Q20" i="7"/>
  <c r="Q21" i="7"/>
  <c r="Q22" i="7"/>
  <c r="Q23" i="7"/>
  <c r="Q24" i="7"/>
  <c r="Q25" i="7"/>
  <c r="Q26" i="7"/>
  <c r="Q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9" i="7"/>
  <c r="Q30" i="7"/>
  <c r="Q31" i="7"/>
  <c r="Q32" i="7"/>
  <c r="Q33" i="7"/>
  <c r="Q34" i="7"/>
  <c r="Q35" i="7"/>
  <c r="Q36" i="7"/>
  <c r="Q37" i="7"/>
  <c r="D38" i="7"/>
  <c r="E38" i="7"/>
  <c r="G38" i="7"/>
  <c r="H38" i="7"/>
  <c r="I38" i="7"/>
  <c r="J38" i="7"/>
  <c r="L38" i="7"/>
  <c r="M38" i="7"/>
  <c r="Q39" i="7"/>
  <c r="Q40" i="7"/>
  <c r="Q41" i="7"/>
  <c r="Q42" i="7"/>
  <c r="Q43" i="7"/>
  <c r="Q44" i="7"/>
  <c r="Q45" i="7"/>
  <c r="E46" i="7"/>
  <c r="F46" i="7"/>
  <c r="G46" i="7"/>
  <c r="Q47" i="7"/>
  <c r="Q48" i="7"/>
  <c r="Q49" i="7"/>
  <c r="Q50" i="7"/>
  <c r="Q51" i="7"/>
  <c r="Q52" i="7"/>
  <c r="Q53" i="7"/>
  <c r="D54" i="7"/>
  <c r="E54" i="7"/>
  <c r="F54" i="7"/>
  <c r="G54" i="7"/>
  <c r="H54" i="7"/>
  <c r="I54" i="7"/>
  <c r="J54" i="7"/>
  <c r="K54" i="7"/>
  <c r="L54" i="7"/>
  <c r="M54" i="7"/>
  <c r="N54" i="7"/>
  <c r="O54" i="7"/>
  <c r="P54" i="7"/>
  <c r="Q55" i="7"/>
  <c r="Q56" i="7"/>
  <c r="Q57" i="7"/>
  <c r="Q58" i="7"/>
  <c r="Q59" i="7"/>
  <c r="Q60" i="7"/>
  <c r="Q61" i="7"/>
  <c r="Q62" i="7"/>
  <c r="Q63" i="7"/>
  <c r="D64" i="7"/>
  <c r="E64" i="7"/>
  <c r="F64" i="7"/>
  <c r="G64" i="7"/>
  <c r="Q65" i="7"/>
  <c r="Q66" i="7"/>
  <c r="Q67" i="7"/>
  <c r="Q68" i="7"/>
  <c r="Q69" i="7"/>
  <c r="Q70" i="7"/>
  <c r="Q71" i="7"/>
  <c r="E72" i="7"/>
  <c r="F72" i="7"/>
  <c r="G72" i="7"/>
  <c r="H72" i="7"/>
  <c r="I72" i="7"/>
  <c r="J72" i="7"/>
  <c r="K72" i="7"/>
  <c r="L72" i="7"/>
  <c r="M72" i="7"/>
  <c r="N72" i="7"/>
  <c r="Q73" i="7"/>
  <c r="Q74" i="7"/>
  <c r="Q75" i="7"/>
  <c r="Q77" i="7"/>
  <c r="Q78" i="7"/>
  <c r="Q79" i="7"/>
  <c r="Q80" i="7"/>
  <c r="Q81" i="7"/>
  <c r="Q82" i="7"/>
  <c r="Q83" i="7"/>
  <c r="Q84" i="7"/>
  <c r="C72" i="7"/>
  <c r="C64" i="7"/>
  <c r="C54" i="7"/>
  <c r="C46" i="7"/>
  <c r="C38" i="7"/>
  <c r="C28" i="7"/>
  <c r="C18" i="7"/>
  <c r="C12" i="7"/>
  <c r="Q46" i="7" l="1"/>
  <c r="C11" i="7"/>
  <c r="Q64" i="7"/>
  <c r="Q72" i="7"/>
  <c r="D85" i="7"/>
  <c r="Q54" i="7"/>
  <c r="Q38" i="7"/>
  <c r="Q28" i="7" s="1"/>
  <c r="P85" i="7"/>
  <c r="O11" i="7"/>
  <c r="N85" i="7"/>
  <c r="M11" i="7"/>
  <c r="L85" i="7"/>
  <c r="K11" i="7"/>
  <c r="J85" i="7"/>
  <c r="I11" i="7"/>
  <c r="H85" i="7"/>
  <c r="G11" i="7"/>
  <c r="F85" i="7"/>
  <c r="E11" i="7"/>
  <c r="Q18" i="7"/>
  <c r="Q12" i="7"/>
  <c r="O85" i="7"/>
  <c r="M85" i="7"/>
  <c r="K85" i="7"/>
  <c r="I85" i="7"/>
  <c r="G85" i="7"/>
  <c r="E85" i="7"/>
  <c r="P11" i="7"/>
  <c r="N11" i="7"/>
  <c r="L11" i="7"/>
  <c r="J11" i="7"/>
  <c r="H11" i="7"/>
  <c r="F11" i="7"/>
  <c r="D11" i="7"/>
  <c r="C85" i="7"/>
  <c r="Q11" i="7" l="1"/>
  <c r="Q85" i="7"/>
</calcChain>
</file>

<file path=xl/sharedStrings.xml><?xml version="1.0" encoding="utf-8"?>
<sst xmlns="http://schemas.openxmlformats.org/spreadsheetml/2006/main" count="104" uniqueCount="104">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</sst>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3" fillId="0" borderId="0" xfId="0" applyFont="1" applyBorder="1" applyAlignment="1">
      <alignment vertical="top" wrapText="1" readingOrder="1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0" borderId="8" xfId="0" applyFont="1" applyBorder="1" applyAlignment="1">
      <alignment horizontal="left"/>
    </xf>
    <xf numFmtId="164" fontId="6" fillId="0" borderId="8" xfId="1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164" fontId="6" fillId="0" borderId="0" xfId="1" applyFont="1" applyAlignment="1">
      <alignment vertical="center" wrapText="1"/>
    </xf>
    <xf numFmtId="164" fontId="6" fillId="0" borderId="0" xfId="0" applyNumberFormat="1" applyFont="1"/>
    <xf numFmtId="0" fontId="4" fillId="0" borderId="0" xfId="0" applyFont="1" applyAlignment="1">
      <alignment horizontal="left"/>
    </xf>
    <xf numFmtId="164" fontId="4" fillId="0" borderId="0" xfId="1" applyFont="1" applyAlignment="1">
      <alignment vertical="center" wrapText="1"/>
    </xf>
    <xf numFmtId="164" fontId="4" fillId="0" borderId="0" xfId="1" applyFont="1"/>
    <xf numFmtId="164" fontId="4" fillId="0" borderId="0" xfId="0" applyNumberFormat="1" applyFont="1"/>
    <xf numFmtId="0" fontId="4" fillId="0" borderId="0" xfId="0" applyFont="1" applyAlignment="1">
      <alignment horizontal="left" wrapText="1"/>
    </xf>
    <xf numFmtId="164" fontId="6" fillId="0" borderId="0" xfId="1" applyFont="1"/>
    <xf numFmtId="0" fontId="6" fillId="0" borderId="0" xfId="0" applyFont="1" applyAlignment="1">
      <alignment horizontal="left" wrapText="1"/>
    </xf>
    <xf numFmtId="165" fontId="6" fillId="0" borderId="8" xfId="0" applyNumberFormat="1" applyFont="1" applyBorder="1"/>
    <xf numFmtId="164" fontId="6" fillId="0" borderId="8" xfId="1" applyFont="1" applyBorder="1"/>
    <xf numFmtId="165" fontId="6" fillId="0" borderId="0" xfId="0" applyNumberFormat="1" applyFont="1"/>
    <xf numFmtId="165" fontId="4" fillId="0" borderId="0" xfId="0" applyNumberFormat="1" applyFont="1"/>
    <xf numFmtId="0" fontId="5" fillId="4" borderId="9" xfId="0" applyFont="1" applyFill="1" applyBorder="1" applyAlignment="1">
      <alignment vertical="center"/>
    </xf>
    <xf numFmtId="164" fontId="6" fillId="4" borderId="9" xfId="1" applyFont="1" applyFill="1" applyBorder="1"/>
    <xf numFmtId="165" fontId="6" fillId="4" borderId="9" xfId="0" applyNumberFormat="1" applyFont="1" applyFill="1" applyBorder="1"/>
    <xf numFmtId="164" fontId="6" fillId="5" borderId="0" xfId="0" applyNumberFormat="1" applyFont="1" applyFill="1"/>
    <xf numFmtId="0" fontId="4" fillId="0" borderId="0" xfId="0" applyFont="1" applyAlignment="1"/>
    <xf numFmtId="0" fontId="2" fillId="0" borderId="0" xfId="0" applyFont="1"/>
    <xf numFmtId="0" fontId="0" fillId="0" borderId="0" xfId="0" applyAlignment="1">
      <alignment horizontal="left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64" fontId="5" fillId="2" borderId="2" xfId="1" applyFont="1" applyFill="1" applyBorder="1" applyAlignment="1">
      <alignment horizontal="center" vertical="center" wrapText="1"/>
    </xf>
    <xf numFmtId="164" fontId="5" fillId="2" borderId="6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38100</xdr:colOff>
      <xdr:row>0</xdr:row>
      <xdr:rowOff>133351</xdr:rowOff>
    </xdr:from>
    <xdr:to>
      <xdr:col>1</xdr:col>
      <xdr:colOff>1819105</xdr:colOff>
      <xdr:row>7</xdr:row>
      <xdr:rowOff>123826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33351"/>
          <a:ext cx="1781005" cy="15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3"/>
  <sheetViews>
    <sheetView tabSelected="1" topLeftCell="B1" zoomScaleNormal="100" zoomScaleSheetLayoutView="100" workbookViewId="0">
      <selection activeCell="M90" sqref="M90"/>
    </sheetView>
  </sheetViews>
  <sheetFormatPr baseColWidth="10" defaultColWidth="11.42578125" defaultRowHeight="12.75" x14ac:dyDescent="0.2"/>
  <cols>
    <col min="1" max="1" width="5.85546875" style="1" hidden="1" customWidth="1"/>
    <col min="2" max="2" width="55.42578125" style="25" customWidth="1"/>
    <col min="3" max="3" width="16" style="1" customWidth="1"/>
    <col min="4" max="4" width="20.42578125" style="1" bestFit="1" customWidth="1"/>
    <col min="5" max="5" width="14" style="1" customWidth="1"/>
    <col min="6" max="6" width="7.28515625" style="1" bestFit="1" customWidth="1"/>
    <col min="7" max="7" width="5.85546875" style="1" bestFit="1" customWidth="1"/>
    <col min="8" max="8" width="4.7109375" style="1" bestFit="1" customWidth="1"/>
    <col min="9" max="9" width="5.28515625" style="1" bestFit="1" customWidth="1"/>
    <col min="10" max="10" width="5" style="1" bestFit="1" customWidth="1"/>
    <col min="11" max="11" width="4.7109375" style="1" bestFit="1" customWidth="1"/>
    <col min="12" max="12" width="6.85546875" style="1" bestFit="1" customWidth="1"/>
    <col min="13" max="13" width="10.28515625" style="1" bestFit="1" customWidth="1"/>
    <col min="14" max="14" width="7.42578125" style="1" bestFit="1" customWidth="1"/>
    <col min="15" max="15" width="10.28515625" style="1" bestFit="1" customWidth="1"/>
    <col min="16" max="16" width="9" style="1" bestFit="1" customWidth="1"/>
    <col min="17" max="17" width="13.42578125" style="1" bestFit="1" customWidth="1"/>
    <col min="18" max="16384" width="11.42578125" style="1"/>
  </cols>
  <sheetData>
    <row r="3" spans="2:17" ht="28.5" customHeight="1" x14ac:dyDescent="0.2">
      <c r="B3" s="34" t="s">
        <v>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2:17" ht="21" customHeight="1" x14ac:dyDescent="0.2">
      <c r="B4" s="36" t="s">
        <v>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2:17" x14ac:dyDescent="0.2">
      <c r="B5" s="38">
        <v>2022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2:17" ht="15.75" customHeight="1" x14ac:dyDescent="0.2">
      <c r="B6" s="36" t="s">
        <v>2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2:17" ht="15.75" customHeight="1" x14ac:dyDescent="0.2">
      <c r="B7" s="2" t="s">
        <v>3</v>
      </c>
      <c r="C7" s="2"/>
      <c r="D7" s="2"/>
    </row>
    <row r="9" spans="2:17" ht="15" customHeight="1" x14ac:dyDescent="0.2">
      <c r="B9" s="31" t="s">
        <v>4</v>
      </c>
      <c r="C9" s="32" t="s">
        <v>5</v>
      </c>
      <c r="D9" s="32" t="s">
        <v>6</v>
      </c>
      <c r="E9" s="28" t="s">
        <v>7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30"/>
    </row>
    <row r="10" spans="2:17" ht="30" customHeight="1" x14ac:dyDescent="0.2">
      <c r="B10" s="31"/>
      <c r="C10" s="33"/>
      <c r="D10" s="33"/>
      <c r="E10" s="3" t="s">
        <v>8</v>
      </c>
      <c r="F10" s="3" t="s">
        <v>9</v>
      </c>
      <c r="G10" s="3" t="s">
        <v>10</v>
      </c>
      <c r="H10" s="3" t="s">
        <v>11</v>
      </c>
      <c r="I10" s="4" t="s">
        <v>12</v>
      </c>
      <c r="J10" s="3" t="s">
        <v>13</v>
      </c>
      <c r="K10" s="4" t="s">
        <v>14</v>
      </c>
      <c r="L10" s="3" t="s">
        <v>15</v>
      </c>
      <c r="M10" s="3" t="s">
        <v>16</v>
      </c>
      <c r="N10" s="3" t="s">
        <v>17</v>
      </c>
      <c r="O10" s="3" t="s">
        <v>18</v>
      </c>
      <c r="P10" s="4" t="s">
        <v>19</v>
      </c>
      <c r="Q10" s="3" t="s">
        <v>20</v>
      </c>
    </row>
    <row r="11" spans="2:17" ht="27" customHeight="1" x14ac:dyDescent="0.2">
      <c r="B11" s="5" t="s">
        <v>21</v>
      </c>
      <c r="C11" s="6">
        <f>+C12+C18+C28+C38+C46+C54+C64+C69+C72</f>
        <v>1024795636</v>
      </c>
      <c r="D11" s="6">
        <f>+D12+D18+D28+D38+D46+D54+D64+D69+D72</f>
        <v>0</v>
      </c>
      <c r="E11" s="6">
        <f t="shared" ref="E11:P11" si="0">+E12+E18+E28+E38+E46+E54+E64+E69+E72</f>
        <v>34516386.939999998</v>
      </c>
      <c r="F11" s="6">
        <f t="shared" si="0"/>
        <v>0</v>
      </c>
      <c r="G11" s="6">
        <f t="shared" si="0"/>
        <v>0</v>
      </c>
      <c r="H11" s="6">
        <f t="shared" si="0"/>
        <v>0</v>
      </c>
      <c r="I11" s="6">
        <f t="shared" si="0"/>
        <v>0</v>
      </c>
      <c r="J11" s="6">
        <f t="shared" si="0"/>
        <v>0</v>
      </c>
      <c r="K11" s="6">
        <f t="shared" si="0"/>
        <v>0</v>
      </c>
      <c r="L11" s="6">
        <f t="shared" si="0"/>
        <v>0</v>
      </c>
      <c r="M11" s="6">
        <f t="shared" si="0"/>
        <v>0</v>
      </c>
      <c r="N11" s="6">
        <f t="shared" si="0"/>
        <v>0</v>
      </c>
      <c r="O11" s="6">
        <f t="shared" si="0"/>
        <v>0</v>
      </c>
      <c r="P11" s="6">
        <f t="shared" si="0"/>
        <v>0</v>
      </c>
      <c r="Q11" s="6">
        <f>+E11+F11+G11+H11+I11+J11+K11+L11+M11+N11+O11+P11</f>
        <v>34516386.939999998</v>
      </c>
    </row>
    <row r="12" spans="2:17" ht="27" customHeight="1" x14ac:dyDescent="0.2">
      <c r="B12" s="7" t="s">
        <v>22</v>
      </c>
      <c r="C12" s="8">
        <f>SUM(C13:C17)</f>
        <v>493015272</v>
      </c>
      <c r="D12" s="8">
        <f>SUM(D13:D17)</f>
        <v>0</v>
      </c>
      <c r="E12" s="8">
        <f t="shared" ref="E12:N12" si="1">SUM(E13:E17)</f>
        <v>31761117.390000001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>SUM(K13:K17)</f>
        <v>0</v>
      </c>
      <c r="L12" s="8">
        <f t="shared" ref="L12" si="2">SUM(L13:L17)</f>
        <v>0</v>
      </c>
      <c r="M12" s="8">
        <f t="shared" si="1"/>
        <v>0</v>
      </c>
      <c r="N12" s="8">
        <f t="shared" si="1"/>
        <v>0</v>
      </c>
      <c r="O12" s="9">
        <f>+O13+O14+O15+O16+O17</f>
        <v>0</v>
      </c>
      <c r="P12" s="9">
        <f>+P13+P14+P15+P16+P17</f>
        <v>0</v>
      </c>
      <c r="Q12" s="8">
        <f>SUM(Q13:Q17)</f>
        <v>31761117.390000001</v>
      </c>
    </row>
    <row r="13" spans="2:17" ht="27" customHeight="1" x14ac:dyDescent="0.2">
      <c r="B13" s="10" t="s">
        <v>23</v>
      </c>
      <c r="C13" s="11">
        <v>375747353</v>
      </c>
      <c r="D13" s="12">
        <v>2160000</v>
      </c>
      <c r="E13" s="11">
        <v>26334286.199999999</v>
      </c>
      <c r="F13" s="11"/>
      <c r="G13" s="11"/>
      <c r="H13" s="11"/>
      <c r="I13" s="11"/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2">
        <v>0</v>
      </c>
      <c r="P13" s="12">
        <v>0</v>
      </c>
      <c r="Q13" s="13">
        <f>+E13+F13+G13+H13+I13+J13+K13+L13+M13+N13+O13+P13</f>
        <v>26334286.199999999</v>
      </c>
    </row>
    <row r="14" spans="2:17" ht="27" customHeight="1" x14ac:dyDescent="0.2">
      <c r="B14" s="10" t="s">
        <v>24</v>
      </c>
      <c r="C14" s="11">
        <v>67781665</v>
      </c>
      <c r="D14" s="12"/>
      <c r="E14" s="11">
        <v>1437000</v>
      </c>
      <c r="F14" s="11"/>
      <c r="G14" s="11"/>
      <c r="H14" s="11">
        <v>0</v>
      </c>
      <c r="I14" s="11"/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2">
        <v>0</v>
      </c>
      <c r="P14" s="12">
        <v>0</v>
      </c>
      <c r="Q14" s="13">
        <f>+E14+F14+G14+H14+I14+J14+K14+L14+M14+N14+O14+P14</f>
        <v>1437000</v>
      </c>
    </row>
    <row r="15" spans="2:17" ht="27" customHeight="1" x14ac:dyDescent="0.2">
      <c r="B15" s="10" t="s">
        <v>25</v>
      </c>
      <c r="C15" s="11"/>
      <c r="D15" s="12"/>
      <c r="E15" s="11"/>
      <c r="F15" s="11"/>
      <c r="G15" s="11"/>
      <c r="H15" s="11"/>
      <c r="I15" s="11"/>
      <c r="J15" s="11"/>
      <c r="K15" s="11"/>
      <c r="L15" s="11"/>
      <c r="M15" s="11"/>
      <c r="N15" s="11">
        <v>0</v>
      </c>
      <c r="O15" s="12"/>
      <c r="P15" s="12"/>
      <c r="Q15" s="13">
        <f t="shared" ref="Q15:Q16" si="3">+E15+F15+G15+H15+I15+J15+K15+L15+M15+N15+O15</f>
        <v>0</v>
      </c>
    </row>
    <row r="16" spans="2:17" ht="27" customHeight="1" x14ac:dyDescent="0.2">
      <c r="B16" s="10" t="s">
        <v>26</v>
      </c>
      <c r="C16" s="11"/>
      <c r="D16" s="12" t="s">
        <v>96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v>0</v>
      </c>
      <c r="O16" s="12"/>
      <c r="P16" s="12"/>
      <c r="Q16" s="13">
        <f t="shared" si="3"/>
        <v>0</v>
      </c>
    </row>
    <row r="17" spans="2:17" ht="27" customHeight="1" x14ac:dyDescent="0.2">
      <c r="B17" s="10" t="s">
        <v>27</v>
      </c>
      <c r="C17" s="11">
        <v>49486254</v>
      </c>
      <c r="D17" s="12">
        <v>-2160000</v>
      </c>
      <c r="E17" s="11">
        <v>3989831.19</v>
      </c>
      <c r="F17" s="11">
        <v>0</v>
      </c>
      <c r="G17" s="11">
        <v>0</v>
      </c>
      <c r="H17" s="11">
        <v>0</v>
      </c>
      <c r="I17" s="11"/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>+E17+F17+G17+H17+I17+J17+K17+L17+M17+N17+O17+P17</f>
        <v>3989831.19</v>
      </c>
    </row>
    <row r="18" spans="2:17" ht="27" customHeight="1" x14ac:dyDescent="0.2">
      <c r="B18" s="7" t="s">
        <v>28</v>
      </c>
      <c r="C18" s="8">
        <f>SUM(C19:C27)</f>
        <v>180335892</v>
      </c>
      <c r="D18" s="8">
        <f>SUM(D19:D27)</f>
        <v>-12331512</v>
      </c>
      <c r="E18" s="8">
        <f t="shared" ref="E18:P18" si="4">SUM(E19:E27)</f>
        <v>2755269.55</v>
      </c>
      <c r="F18" s="8">
        <f t="shared" si="4"/>
        <v>0</v>
      </c>
      <c r="G18" s="8">
        <f t="shared" si="4"/>
        <v>0</v>
      </c>
      <c r="H18" s="8">
        <f t="shared" si="4"/>
        <v>0</v>
      </c>
      <c r="I18" s="8">
        <f t="shared" si="4"/>
        <v>0</v>
      </c>
      <c r="J18" s="8">
        <f t="shared" si="4"/>
        <v>0</v>
      </c>
      <c r="K18" s="8">
        <f t="shared" si="4"/>
        <v>0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8">
        <f t="shared" si="4"/>
        <v>0</v>
      </c>
      <c r="Q18" s="9">
        <f>+Q19+Q20+Q21+Q22+Q23+Q24+Q25+Q26+Q27</f>
        <v>2755269.55</v>
      </c>
    </row>
    <row r="19" spans="2:17" ht="27" customHeight="1" x14ac:dyDescent="0.2">
      <c r="B19" s="10" t="s">
        <v>29</v>
      </c>
      <c r="C19" s="11">
        <v>33780000</v>
      </c>
      <c r="D19" s="12">
        <v>0</v>
      </c>
      <c r="E19" s="11">
        <v>1991078.74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2">
        <v>0</v>
      </c>
      <c r="P19" s="12">
        <v>0</v>
      </c>
      <c r="Q19" s="13">
        <f t="shared" ref="Q19:Q82" si="5">+E19+F19+G19+H19+I19+J19+K19+L19+M19+N19+O19+P19</f>
        <v>1991078.74</v>
      </c>
    </row>
    <row r="20" spans="2:17" ht="27" customHeight="1" x14ac:dyDescent="0.2">
      <c r="B20" s="10" t="s">
        <v>30</v>
      </c>
      <c r="C20" s="11">
        <v>5800000</v>
      </c>
      <c r="D20" s="12">
        <v>0</v>
      </c>
      <c r="E20" s="11">
        <v>0</v>
      </c>
      <c r="F20" s="11">
        <v>0</v>
      </c>
      <c r="G20" s="11">
        <v>0</v>
      </c>
      <c r="H20" s="11"/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2"/>
      <c r="P20" s="12">
        <v>0</v>
      </c>
      <c r="Q20" s="13">
        <f t="shared" si="5"/>
        <v>0</v>
      </c>
    </row>
    <row r="21" spans="2:17" ht="27" customHeight="1" x14ac:dyDescent="0.2">
      <c r="B21" s="10" t="s">
        <v>31</v>
      </c>
      <c r="C21" s="11">
        <v>31000000</v>
      </c>
      <c r="D21" s="12">
        <v>-10037512</v>
      </c>
      <c r="E21" s="11">
        <v>0</v>
      </c>
      <c r="F21" s="11"/>
      <c r="G21" s="11"/>
      <c r="H21" s="11"/>
      <c r="I21" s="11"/>
      <c r="J21" s="11"/>
      <c r="K21" s="11">
        <v>0</v>
      </c>
      <c r="L21" s="11"/>
      <c r="M21" s="11"/>
      <c r="N21" s="11"/>
      <c r="O21" s="12"/>
      <c r="P21" s="12"/>
      <c r="Q21" s="13">
        <f t="shared" si="5"/>
        <v>0</v>
      </c>
    </row>
    <row r="22" spans="2:17" ht="27" customHeight="1" x14ac:dyDescent="0.2">
      <c r="B22" s="10" t="s">
        <v>32</v>
      </c>
      <c r="C22" s="11">
        <v>2600000</v>
      </c>
      <c r="D22" s="12"/>
      <c r="E22" s="11">
        <v>0</v>
      </c>
      <c r="F22" s="11"/>
      <c r="G22" s="11"/>
      <c r="H22" s="11"/>
      <c r="I22" s="11"/>
      <c r="J22" s="11"/>
      <c r="K22" s="11">
        <v>0</v>
      </c>
      <c r="L22" s="11"/>
      <c r="M22" s="11"/>
      <c r="N22" s="11"/>
      <c r="O22" s="12"/>
      <c r="P22" s="12"/>
      <c r="Q22" s="13">
        <f t="shared" si="5"/>
        <v>0</v>
      </c>
    </row>
    <row r="23" spans="2:17" ht="27" customHeight="1" x14ac:dyDescent="0.2">
      <c r="B23" s="10" t="s">
        <v>33</v>
      </c>
      <c r="C23" s="11">
        <v>13025891</v>
      </c>
      <c r="D23" s="12">
        <v>2206000</v>
      </c>
      <c r="E23" s="11">
        <v>565259.18000000005</v>
      </c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565259.18000000005</v>
      </c>
    </row>
    <row r="24" spans="2:17" ht="27" customHeight="1" x14ac:dyDescent="0.2">
      <c r="B24" s="10" t="s">
        <v>34</v>
      </c>
      <c r="C24" s="11">
        <v>12600000</v>
      </c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0</v>
      </c>
    </row>
    <row r="25" spans="2:17" ht="45.75" customHeight="1" x14ac:dyDescent="0.2">
      <c r="B25" s="14" t="s">
        <v>35</v>
      </c>
      <c r="C25" s="11">
        <v>29590000</v>
      </c>
      <c r="D25" s="12"/>
      <c r="E25" s="11">
        <v>0</v>
      </c>
      <c r="F25" s="11"/>
      <c r="G25" s="11"/>
      <c r="H25" s="11"/>
      <c r="I25" s="11"/>
      <c r="J25" s="11"/>
      <c r="K25" s="11"/>
      <c r="L25" s="11"/>
      <c r="M25" s="11"/>
      <c r="N25" s="11"/>
      <c r="O25" s="12"/>
      <c r="P25" s="12"/>
      <c r="Q25" s="13">
        <f t="shared" si="5"/>
        <v>0</v>
      </c>
    </row>
    <row r="26" spans="2:17" ht="43.5" customHeight="1" x14ac:dyDescent="0.2">
      <c r="B26" s="14" t="s">
        <v>36</v>
      </c>
      <c r="C26" s="11">
        <v>30340000</v>
      </c>
      <c r="D26" s="12">
        <v>-4500000</v>
      </c>
      <c r="E26" s="11">
        <v>198931.63</v>
      </c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  <c r="Q26" s="13">
        <f t="shared" si="5"/>
        <v>198931.63</v>
      </c>
    </row>
    <row r="27" spans="2:17" ht="27" customHeight="1" x14ac:dyDescent="0.2">
      <c r="B27" s="10" t="s">
        <v>37</v>
      </c>
      <c r="C27" s="11">
        <v>21600001</v>
      </c>
      <c r="D27" s="12"/>
      <c r="E27" s="11"/>
      <c r="F27" s="11"/>
      <c r="G27" s="11"/>
      <c r="H27" s="11"/>
      <c r="I27" s="11">
        <v>0</v>
      </c>
      <c r="J27" s="11"/>
      <c r="K27" s="11">
        <v>0</v>
      </c>
      <c r="L27" s="11">
        <v>0</v>
      </c>
      <c r="M27" s="11"/>
      <c r="N27" s="11">
        <v>0</v>
      </c>
      <c r="P27" s="12"/>
      <c r="Q27" s="13">
        <f t="shared" si="5"/>
        <v>0</v>
      </c>
    </row>
    <row r="28" spans="2:17" ht="27" customHeight="1" x14ac:dyDescent="0.2">
      <c r="B28" s="7" t="s">
        <v>38</v>
      </c>
      <c r="C28" s="8">
        <f>SUM(C29:C37)</f>
        <v>309474472</v>
      </c>
      <c r="D28" s="8">
        <f>SUM(D29:D37)</f>
        <v>-11550000</v>
      </c>
      <c r="E28" s="8">
        <f t="shared" ref="E28:P28" si="6">SUM(E29:E37)</f>
        <v>0</v>
      </c>
      <c r="F28" s="8">
        <f t="shared" si="6"/>
        <v>0</v>
      </c>
      <c r="G28" s="8">
        <f t="shared" si="6"/>
        <v>0</v>
      </c>
      <c r="H28" s="8">
        <f t="shared" si="6"/>
        <v>0</v>
      </c>
      <c r="I28" s="8">
        <f t="shared" si="6"/>
        <v>0</v>
      </c>
      <c r="J28" s="8">
        <f t="shared" si="6"/>
        <v>0</v>
      </c>
      <c r="K28" s="8">
        <f t="shared" si="6"/>
        <v>0</v>
      </c>
      <c r="L28" s="8">
        <f t="shared" si="6"/>
        <v>0</v>
      </c>
      <c r="M28" s="8">
        <f t="shared" si="6"/>
        <v>0</v>
      </c>
      <c r="N28" s="8">
        <f t="shared" si="6"/>
        <v>0</v>
      </c>
      <c r="O28" s="8">
        <f t="shared" si="6"/>
        <v>0</v>
      </c>
      <c r="P28" s="8">
        <f t="shared" si="6"/>
        <v>0</v>
      </c>
      <c r="Q28" s="9">
        <f>+Q29+Q30+Q31+Q32+Q33+Q35+Q34+Q36+Q37+Q38+Q39</f>
        <v>0</v>
      </c>
    </row>
    <row r="29" spans="2:17" ht="27" customHeight="1" x14ac:dyDescent="0.2">
      <c r="B29" s="10" t="s">
        <v>39</v>
      </c>
      <c r="C29" s="11">
        <v>7700000</v>
      </c>
      <c r="D29" s="12">
        <v>-1500000</v>
      </c>
      <c r="E29" s="11">
        <v>0</v>
      </c>
      <c r="F29" s="11"/>
      <c r="G29" s="11">
        <v>0</v>
      </c>
      <c r="H29" s="11"/>
      <c r="I29" s="11"/>
      <c r="J29" s="11">
        <v>0</v>
      </c>
      <c r="K29" s="11"/>
      <c r="L29" s="11">
        <v>0</v>
      </c>
      <c r="M29" s="11"/>
      <c r="N29" s="11"/>
      <c r="O29" s="11"/>
      <c r="P29" s="12"/>
      <c r="Q29" s="13">
        <f t="shared" si="5"/>
        <v>0</v>
      </c>
    </row>
    <row r="30" spans="2:17" ht="27" customHeight="1" x14ac:dyDescent="0.2">
      <c r="B30" s="10" t="s">
        <v>40</v>
      </c>
      <c r="C30" s="11">
        <v>10700000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>
        <v>0</v>
      </c>
      <c r="O30" s="11"/>
      <c r="P30" s="12"/>
      <c r="Q30" s="13">
        <f t="shared" si="5"/>
        <v>0</v>
      </c>
    </row>
    <row r="31" spans="2:17" ht="27" customHeight="1" x14ac:dyDescent="0.2">
      <c r="B31" s="10" t="s">
        <v>41</v>
      </c>
      <c r="C31" s="11">
        <v>228422500</v>
      </c>
      <c r="D31" s="12">
        <v>-10000000</v>
      </c>
      <c r="E31" s="11">
        <v>0</v>
      </c>
      <c r="F31" s="11"/>
      <c r="G31" s="11"/>
      <c r="H31" s="11"/>
      <c r="I31" s="11"/>
      <c r="J31" s="11">
        <v>0</v>
      </c>
      <c r="K31" s="11">
        <v>0</v>
      </c>
      <c r="L31" s="11">
        <v>0</v>
      </c>
      <c r="M31" s="11"/>
      <c r="N31" s="11"/>
      <c r="O31" s="11"/>
      <c r="P31" s="12"/>
      <c r="Q31" s="13">
        <f t="shared" si="5"/>
        <v>0</v>
      </c>
    </row>
    <row r="32" spans="2:17" ht="27" customHeight="1" x14ac:dyDescent="0.2">
      <c r="B32" s="10" t="s">
        <v>42</v>
      </c>
      <c r="C32" s="11">
        <v>3499999</v>
      </c>
      <c r="D32" s="12"/>
      <c r="E32" s="11">
        <v>0</v>
      </c>
      <c r="F32" s="11"/>
      <c r="G32" s="11"/>
      <c r="H32" s="11"/>
      <c r="I32" s="11"/>
      <c r="J32" s="11">
        <v>0</v>
      </c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ht="27" customHeight="1" x14ac:dyDescent="0.2">
      <c r="B33" s="10" t="s">
        <v>43</v>
      </c>
      <c r="C33" s="11">
        <v>3010000</v>
      </c>
      <c r="D33" s="12">
        <v>-1300000</v>
      </c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/>
      <c r="O33" s="11"/>
      <c r="P33" s="12"/>
      <c r="Q33" s="13">
        <f t="shared" si="5"/>
        <v>0</v>
      </c>
    </row>
    <row r="34" spans="2:17" ht="42" customHeight="1" x14ac:dyDescent="0.2">
      <c r="B34" s="10" t="s">
        <v>44</v>
      </c>
      <c r="C34" s="11">
        <v>290000</v>
      </c>
      <c r="D34" s="12">
        <v>50000</v>
      </c>
      <c r="E34" s="11">
        <v>0</v>
      </c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/>
      <c r="O34" s="11"/>
      <c r="P34" s="12"/>
      <c r="Q34" s="13">
        <f t="shared" si="5"/>
        <v>0</v>
      </c>
    </row>
    <row r="35" spans="2:17" ht="39" customHeight="1" x14ac:dyDescent="0.2">
      <c r="B35" s="14" t="s">
        <v>45</v>
      </c>
      <c r="C35" s="11">
        <v>15595000</v>
      </c>
      <c r="D35" s="12"/>
      <c r="E35" s="11">
        <v>0</v>
      </c>
      <c r="F35" s="11"/>
      <c r="G35" s="11"/>
      <c r="H35" s="11"/>
      <c r="I35" s="11"/>
      <c r="J35" s="11"/>
      <c r="K35" s="11">
        <v>0</v>
      </c>
      <c r="L35" s="11">
        <v>0</v>
      </c>
      <c r="M35" s="11"/>
      <c r="N35" s="11">
        <v>0</v>
      </c>
      <c r="O35" s="11"/>
      <c r="P35" s="12"/>
      <c r="Q35" s="13">
        <f t="shared" si="5"/>
        <v>0</v>
      </c>
    </row>
    <row r="36" spans="2:17" ht="39.75" customHeight="1" x14ac:dyDescent="0.2">
      <c r="B36" s="14" t="s">
        <v>46</v>
      </c>
      <c r="C36" s="11"/>
      <c r="D36" s="12"/>
      <c r="E36" s="11"/>
      <c r="F36" s="11"/>
      <c r="G36" s="11"/>
      <c r="H36" s="11"/>
      <c r="I36" s="11"/>
      <c r="J36" s="11"/>
      <c r="K36" s="11">
        <v>0</v>
      </c>
      <c r="L36" s="11">
        <v>0</v>
      </c>
      <c r="M36" s="11"/>
      <c r="N36" s="11">
        <v>0</v>
      </c>
      <c r="O36" s="11"/>
      <c r="P36" s="12"/>
      <c r="Q36" s="13">
        <f t="shared" si="5"/>
        <v>0</v>
      </c>
    </row>
    <row r="37" spans="2:17" ht="27" customHeight="1" x14ac:dyDescent="0.2">
      <c r="B37" s="10" t="s">
        <v>47</v>
      </c>
      <c r="C37" s="11">
        <v>40256973</v>
      </c>
      <c r="D37" s="12">
        <v>1200000</v>
      </c>
      <c r="E37" s="11">
        <v>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3">
        <f t="shared" si="5"/>
        <v>0</v>
      </c>
    </row>
    <row r="38" spans="2:17" ht="27" customHeight="1" x14ac:dyDescent="0.2">
      <c r="B38" s="7" t="s">
        <v>48</v>
      </c>
      <c r="C38" s="8">
        <f>SUM(C39:C44)</f>
        <v>3000000</v>
      </c>
      <c r="D38" s="8">
        <f>SUM(D39:D44)</f>
        <v>0</v>
      </c>
      <c r="E38" s="8">
        <f t="shared" ref="E38:M38" si="7">SUM(E39:E44)</f>
        <v>0</v>
      </c>
      <c r="F38" s="8"/>
      <c r="G38" s="8">
        <f t="shared" si="7"/>
        <v>0</v>
      </c>
      <c r="H38" s="8">
        <f t="shared" si="7"/>
        <v>0</v>
      </c>
      <c r="I38" s="8">
        <f t="shared" si="7"/>
        <v>0</v>
      </c>
      <c r="J38" s="8">
        <f t="shared" si="7"/>
        <v>0</v>
      </c>
      <c r="K38" s="8"/>
      <c r="L38" s="8">
        <f t="shared" si="7"/>
        <v>0</v>
      </c>
      <c r="M38" s="8">
        <f t="shared" si="7"/>
        <v>0</v>
      </c>
      <c r="N38" s="11">
        <v>0</v>
      </c>
      <c r="O38" s="11">
        <v>0</v>
      </c>
      <c r="P38" s="11">
        <v>0</v>
      </c>
      <c r="Q38" s="13">
        <f t="shared" si="5"/>
        <v>0</v>
      </c>
    </row>
    <row r="39" spans="2:17" ht="27" customHeight="1" x14ac:dyDescent="0.2">
      <c r="B39" s="10" t="s">
        <v>49</v>
      </c>
      <c r="C39" s="11">
        <v>3000000</v>
      </c>
      <c r="D39" s="12"/>
      <c r="E39" s="11">
        <v>0</v>
      </c>
      <c r="F39" s="11"/>
      <c r="G39" s="11"/>
      <c r="H39" s="11"/>
      <c r="I39" s="11"/>
      <c r="J39" s="11"/>
      <c r="K39" s="11"/>
      <c r="L39" s="11"/>
      <c r="M39" s="11">
        <v>0</v>
      </c>
      <c r="N39" s="11">
        <v>0</v>
      </c>
      <c r="P39" s="12"/>
      <c r="Q39" s="13">
        <f t="shared" si="5"/>
        <v>0</v>
      </c>
    </row>
    <row r="40" spans="2:17" ht="38.25" customHeight="1" x14ac:dyDescent="0.2">
      <c r="B40" s="14" t="s">
        <v>50</v>
      </c>
      <c r="C40" s="11"/>
      <c r="D40" s="12"/>
      <c r="E40" s="11">
        <v>0</v>
      </c>
      <c r="F40" s="11"/>
      <c r="G40" s="11">
        <v>0</v>
      </c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P40" s="12"/>
      <c r="Q40" s="13">
        <f t="shared" si="5"/>
        <v>0</v>
      </c>
    </row>
    <row r="41" spans="2:17" ht="42" customHeight="1" x14ac:dyDescent="0.2">
      <c r="B41" s="14" t="s">
        <v>51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P41" s="12"/>
      <c r="Q41" s="13">
        <f t="shared" si="5"/>
        <v>0</v>
      </c>
    </row>
    <row r="42" spans="2:17" ht="42" customHeight="1" x14ac:dyDescent="0.2">
      <c r="B42" s="14" t="s">
        <v>52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P42" s="12"/>
      <c r="Q42" s="13">
        <f t="shared" si="5"/>
        <v>0</v>
      </c>
    </row>
    <row r="43" spans="2:17" ht="39.75" customHeight="1" x14ac:dyDescent="0.2">
      <c r="B43" s="14" t="s">
        <v>53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P43" s="12"/>
      <c r="Q43" s="13">
        <f t="shared" si="5"/>
        <v>0</v>
      </c>
    </row>
    <row r="44" spans="2:17" ht="27" customHeight="1" x14ac:dyDescent="0.2">
      <c r="B44" s="14" t="s">
        <v>54</v>
      </c>
      <c r="C44" s="11"/>
      <c r="D44" s="12"/>
      <c r="E44" s="11"/>
      <c r="F44" s="11"/>
      <c r="G44" s="11"/>
      <c r="H44" s="11"/>
      <c r="I44" s="11"/>
      <c r="J44" s="11">
        <v>0</v>
      </c>
      <c r="K44" s="11">
        <v>0</v>
      </c>
      <c r="L44" s="11">
        <v>0</v>
      </c>
      <c r="M44" s="11">
        <v>0</v>
      </c>
      <c r="N44" s="11">
        <v>0</v>
      </c>
      <c r="P44" s="12"/>
      <c r="Q44" s="13">
        <f t="shared" si="5"/>
        <v>0</v>
      </c>
    </row>
    <row r="45" spans="2:17" ht="27" customHeight="1" x14ac:dyDescent="0.2">
      <c r="B45" s="10" t="s">
        <v>55</v>
      </c>
      <c r="C45" s="11"/>
      <c r="D45" s="12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P45" s="12"/>
      <c r="Q45" s="13">
        <f t="shared" si="5"/>
        <v>0</v>
      </c>
    </row>
    <row r="46" spans="2:17" ht="36.75" customHeight="1" x14ac:dyDescent="0.2">
      <c r="B46" s="14" t="s">
        <v>56</v>
      </c>
      <c r="C46" s="8">
        <f>SUM(C47:C53)</f>
        <v>0</v>
      </c>
      <c r="D46" s="12"/>
      <c r="E46" s="8">
        <f>SUM(E47:E53)</f>
        <v>0</v>
      </c>
      <c r="F46" s="8">
        <f>SUM(F47:F53)</f>
        <v>0</v>
      </c>
      <c r="G46" s="8">
        <f>SUM(G47:G53)</f>
        <v>0</v>
      </c>
      <c r="H46" s="8"/>
      <c r="I46" s="8"/>
      <c r="J46" s="8">
        <v>0</v>
      </c>
      <c r="K46" s="8">
        <v>0</v>
      </c>
      <c r="L46" s="8">
        <v>0</v>
      </c>
      <c r="M46" s="8">
        <v>0</v>
      </c>
      <c r="N46" s="11">
        <v>0</v>
      </c>
      <c r="P46" s="12"/>
      <c r="Q46" s="13">
        <f t="shared" si="5"/>
        <v>0</v>
      </c>
    </row>
    <row r="47" spans="2:17" ht="27" customHeight="1" x14ac:dyDescent="0.2">
      <c r="B47" s="7" t="s">
        <v>57</v>
      </c>
      <c r="C47" s="11"/>
      <c r="D47" s="15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P47" s="12"/>
      <c r="Q47" s="13">
        <f t="shared" si="5"/>
        <v>0</v>
      </c>
    </row>
    <row r="48" spans="2:17" ht="36" customHeight="1" x14ac:dyDescent="0.2">
      <c r="B48" s="10" t="s">
        <v>58</v>
      </c>
      <c r="C48" s="11"/>
      <c r="D48" s="12"/>
      <c r="E48" s="11"/>
      <c r="F48" s="11"/>
      <c r="G48" s="11"/>
      <c r="H48" s="11"/>
      <c r="I48" s="11"/>
      <c r="J48" s="11">
        <v>0</v>
      </c>
      <c r="K48" s="11">
        <v>0</v>
      </c>
      <c r="L48" s="11">
        <v>0</v>
      </c>
      <c r="M48" s="11">
        <v>0</v>
      </c>
      <c r="N48" s="11">
        <v>0</v>
      </c>
      <c r="P48" s="12"/>
      <c r="Q48" s="13">
        <f t="shared" si="5"/>
        <v>0</v>
      </c>
    </row>
    <row r="49" spans="2:17" ht="49.5" customHeight="1" x14ac:dyDescent="0.2">
      <c r="B49" s="14" t="s">
        <v>59</v>
      </c>
      <c r="C49" s="11"/>
      <c r="D49" s="12"/>
      <c r="E49" s="11"/>
      <c r="F49" s="11"/>
      <c r="G49" s="11"/>
      <c r="H49" s="11"/>
      <c r="I49" s="11"/>
      <c r="J49" s="11">
        <v>0</v>
      </c>
      <c r="K49" s="11">
        <v>0</v>
      </c>
      <c r="L49" s="11">
        <v>0</v>
      </c>
      <c r="M49" s="11">
        <v>0</v>
      </c>
      <c r="N49" s="11">
        <v>0</v>
      </c>
      <c r="P49" s="12"/>
      <c r="Q49" s="13">
        <f t="shared" si="5"/>
        <v>0</v>
      </c>
    </row>
    <row r="50" spans="2:17" ht="42" customHeight="1" x14ac:dyDescent="0.2">
      <c r="B50" s="14" t="s">
        <v>60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P50" s="12"/>
      <c r="Q50" s="13">
        <f t="shared" si="5"/>
        <v>0</v>
      </c>
    </row>
    <row r="51" spans="2:17" ht="36.75" customHeight="1" x14ac:dyDescent="0.2">
      <c r="B51" s="14" t="s">
        <v>61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P51" s="12"/>
      <c r="Q51" s="13">
        <f t="shared" si="5"/>
        <v>0</v>
      </c>
    </row>
    <row r="52" spans="2:17" ht="27" customHeight="1" x14ac:dyDescent="0.2">
      <c r="B52" s="10" t="s">
        <v>62</v>
      </c>
      <c r="C52" s="11"/>
      <c r="D52" s="12"/>
      <c r="E52" s="11"/>
      <c r="F52" s="11"/>
      <c r="G52" s="11"/>
      <c r="H52" s="11"/>
      <c r="I52" s="11"/>
      <c r="J52" s="11"/>
      <c r="K52" s="11"/>
      <c r="L52" s="11"/>
      <c r="M52" s="11"/>
      <c r="N52" s="11">
        <v>0</v>
      </c>
      <c r="P52" s="12"/>
      <c r="Q52" s="13">
        <f t="shared" si="5"/>
        <v>0</v>
      </c>
    </row>
    <row r="53" spans="2:17" ht="36.75" customHeight="1" x14ac:dyDescent="0.2">
      <c r="B53" s="14" t="s">
        <v>63</v>
      </c>
      <c r="C53" s="11"/>
      <c r="D53" s="12"/>
      <c r="E53" s="11"/>
      <c r="F53" s="11"/>
      <c r="G53" s="11"/>
      <c r="H53" s="11"/>
      <c r="I53" s="11"/>
      <c r="J53" s="11"/>
      <c r="K53" s="11"/>
      <c r="L53" s="11"/>
      <c r="M53" s="11"/>
      <c r="N53" s="11">
        <v>0</v>
      </c>
      <c r="P53" s="12"/>
      <c r="Q53" s="13">
        <f t="shared" si="5"/>
        <v>0</v>
      </c>
    </row>
    <row r="54" spans="2:17" ht="27" customHeight="1" x14ac:dyDescent="0.2">
      <c r="B54" s="7" t="s">
        <v>64</v>
      </c>
      <c r="C54" s="8">
        <f>SUM(C55:C63)</f>
        <v>35070000</v>
      </c>
      <c r="D54" s="8">
        <f>SUM(D55:D63)</f>
        <v>23881512</v>
      </c>
      <c r="E54" s="8">
        <f t="shared" ref="E54:P54" si="8">SUM(E55:E63)</f>
        <v>0</v>
      </c>
      <c r="F54" s="8">
        <f t="shared" si="8"/>
        <v>0</v>
      </c>
      <c r="G54" s="8">
        <f t="shared" si="8"/>
        <v>0</v>
      </c>
      <c r="H54" s="8">
        <f t="shared" si="8"/>
        <v>0</v>
      </c>
      <c r="I54" s="8">
        <f t="shared" si="8"/>
        <v>0</v>
      </c>
      <c r="J54" s="8">
        <f t="shared" si="8"/>
        <v>0</v>
      </c>
      <c r="K54" s="8">
        <f t="shared" si="8"/>
        <v>0</v>
      </c>
      <c r="L54" s="8">
        <f t="shared" si="8"/>
        <v>0</v>
      </c>
      <c r="M54" s="8">
        <f t="shared" si="8"/>
        <v>0</v>
      </c>
      <c r="N54" s="8">
        <f t="shared" si="8"/>
        <v>0</v>
      </c>
      <c r="O54" s="8">
        <f t="shared" si="8"/>
        <v>0</v>
      </c>
      <c r="P54" s="8">
        <f t="shared" si="8"/>
        <v>0</v>
      </c>
      <c r="Q54" s="9">
        <f>+Q55+Q56+Q57+Q58+Q59+Q60+Q61+Q62+Q63</f>
        <v>0</v>
      </c>
    </row>
    <row r="55" spans="2:17" ht="27" customHeight="1" x14ac:dyDescent="0.2">
      <c r="B55" s="10" t="s">
        <v>65</v>
      </c>
      <c r="C55" s="11">
        <v>9300000</v>
      </c>
      <c r="D55" s="12">
        <v>16000000</v>
      </c>
      <c r="E55" s="11">
        <v>0</v>
      </c>
      <c r="F55" s="11">
        <v>0</v>
      </c>
      <c r="G55" s="11">
        <v>0</v>
      </c>
      <c r="H55" s="11"/>
      <c r="I55" s="11">
        <v>0</v>
      </c>
      <c r="J55" s="11"/>
      <c r="K55" s="11"/>
      <c r="L55" s="11">
        <v>0</v>
      </c>
      <c r="M55" s="11"/>
      <c r="N55" s="11">
        <v>0</v>
      </c>
      <c r="O55" s="11"/>
      <c r="P55" s="12"/>
      <c r="Q55" s="13">
        <f t="shared" si="5"/>
        <v>0</v>
      </c>
    </row>
    <row r="56" spans="2:17" ht="42" customHeight="1" x14ac:dyDescent="0.2">
      <c r="B56" s="14" t="s">
        <v>66</v>
      </c>
      <c r="C56" s="11">
        <v>1000000</v>
      </c>
      <c r="D56" s="12"/>
      <c r="E56" s="11">
        <v>0</v>
      </c>
      <c r="F56" s="11">
        <v>0</v>
      </c>
      <c r="G56" s="11"/>
      <c r="H56" s="11"/>
      <c r="I56" s="11"/>
      <c r="J56" s="11"/>
      <c r="K56" s="11">
        <v>0</v>
      </c>
      <c r="L56" s="11">
        <v>0</v>
      </c>
      <c r="M56" s="11"/>
      <c r="N56" s="11"/>
      <c r="O56" s="11">
        <v>0</v>
      </c>
      <c r="P56" s="12"/>
      <c r="Q56" s="13">
        <f t="shared" si="5"/>
        <v>0</v>
      </c>
    </row>
    <row r="57" spans="2:17" ht="27" customHeight="1" x14ac:dyDescent="0.2">
      <c r="B57" s="10" t="s">
        <v>67</v>
      </c>
      <c r="C57" s="11">
        <v>550000</v>
      </c>
      <c r="D57" s="12"/>
      <c r="E57" s="11"/>
      <c r="F57" s="11"/>
      <c r="G57" s="11"/>
      <c r="H57" s="11"/>
      <c r="I57" s="11"/>
      <c r="J57" s="11"/>
      <c r="K57" s="11">
        <v>0</v>
      </c>
      <c r="L57" s="11">
        <v>0</v>
      </c>
      <c r="M57" s="11">
        <v>0</v>
      </c>
      <c r="N57" s="11"/>
      <c r="O57" s="11">
        <v>0</v>
      </c>
      <c r="P57" s="12"/>
      <c r="Q57" s="13">
        <f t="shared" si="5"/>
        <v>0</v>
      </c>
    </row>
    <row r="58" spans="2:17" ht="38.25" customHeight="1" x14ac:dyDescent="0.2">
      <c r="B58" s="14" t="s">
        <v>68</v>
      </c>
      <c r="C58" s="11">
        <v>12120000</v>
      </c>
      <c r="D58" s="12"/>
      <c r="E58" s="11">
        <v>0</v>
      </c>
      <c r="F58" s="11">
        <v>0</v>
      </c>
      <c r="G58" s="11"/>
      <c r="H58" s="11"/>
      <c r="I58" s="11"/>
      <c r="J58" s="11"/>
      <c r="K58" s="11"/>
      <c r="L58" s="11"/>
      <c r="M58" s="11"/>
      <c r="N58" s="11"/>
      <c r="O58" s="11">
        <v>0</v>
      </c>
      <c r="P58" s="12"/>
      <c r="Q58" s="13">
        <f t="shared" si="5"/>
        <v>0</v>
      </c>
    </row>
    <row r="59" spans="2:17" ht="27" customHeight="1" x14ac:dyDescent="0.2">
      <c r="B59" s="10" t="s">
        <v>69</v>
      </c>
      <c r="C59" s="11">
        <v>8200000</v>
      </c>
      <c r="D59" s="12">
        <v>3500000</v>
      </c>
      <c r="E59" s="11"/>
      <c r="F59" s="11"/>
      <c r="G59" s="11"/>
      <c r="H59" s="11"/>
      <c r="I59" s="11">
        <v>0</v>
      </c>
      <c r="J59" s="11"/>
      <c r="K59" s="11">
        <v>0</v>
      </c>
      <c r="L59" s="11">
        <v>0</v>
      </c>
      <c r="M59" s="11"/>
      <c r="N59" s="11">
        <v>0</v>
      </c>
      <c r="O59" s="11"/>
      <c r="P59" s="12"/>
      <c r="Q59" s="13">
        <f t="shared" si="5"/>
        <v>0</v>
      </c>
    </row>
    <row r="60" spans="2:17" ht="27" customHeight="1" x14ac:dyDescent="0.2">
      <c r="B60" s="10" t="s">
        <v>70</v>
      </c>
      <c r="C60" s="11">
        <v>400000</v>
      </c>
      <c r="D60" s="12"/>
      <c r="E60" s="11"/>
      <c r="F60" s="11"/>
      <c r="G60" s="11"/>
      <c r="H60" s="11"/>
      <c r="I60" s="11">
        <v>0</v>
      </c>
      <c r="J60" s="11"/>
      <c r="K60" s="11">
        <v>0</v>
      </c>
      <c r="L60" s="11">
        <v>0</v>
      </c>
      <c r="M60" s="11"/>
      <c r="N60" s="11">
        <v>0</v>
      </c>
      <c r="O60" s="11"/>
      <c r="P60" s="12"/>
      <c r="Q60" s="13">
        <f t="shared" si="5"/>
        <v>0</v>
      </c>
    </row>
    <row r="61" spans="2:17" ht="27" customHeight="1" x14ac:dyDescent="0.2">
      <c r="B61" s="10" t="s">
        <v>71</v>
      </c>
      <c r="C61" s="11"/>
      <c r="D61" s="12"/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ht="27" customHeight="1" x14ac:dyDescent="0.2">
      <c r="B62" s="10" t="s">
        <v>72</v>
      </c>
      <c r="C62" s="11">
        <v>3000000</v>
      </c>
      <c r="D62" s="12"/>
      <c r="E62" s="11">
        <v>0</v>
      </c>
      <c r="F62" s="11">
        <v>0</v>
      </c>
      <c r="G62" s="11">
        <v>0</v>
      </c>
      <c r="H62" s="11"/>
      <c r="I62" s="11"/>
      <c r="J62" s="11"/>
      <c r="K62" s="11"/>
      <c r="L62" s="11"/>
      <c r="M62" s="11"/>
      <c r="N62" s="11">
        <v>0</v>
      </c>
      <c r="O62" s="11"/>
      <c r="P62" s="12"/>
      <c r="Q62" s="13">
        <f t="shared" si="5"/>
        <v>0</v>
      </c>
    </row>
    <row r="63" spans="2:17" ht="36.75" customHeight="1" x14ac:dyDescent="0.2">
      <c r="B63" s="14" t="s">
        <v>73</v>
      </c>
      <c r="C63" s="11">
        <v>500000</v>
      </c>
      <c r="D63" s="12">
        <v>4381512</v>
      </c>
      <c r="E63" s="11"/>
      <c r="F63" s="11"/>
      <c r="G63" s="11"/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ht="27" customHeight="1" x14ac:dyDescent="0.2">
      <c r="B64" s="7" t="s">
        <v>74</v>
      </c>
      <c r="C64" s="8">
        <f>SUM(C65:C67)</f>
        <v>3900000</v>
      </c>
      <c r="D64" s="8">
        <f>SUM(D65:D67)</f>
        <v>0</v>
      </c>
      <c r="E64" s="8">
        <f>SUM(E65:E67)</f>
        <v>0</v>
      </c>
      <c r="F64" s="8">
        <f>SUM(F65:F67)</f>
        <v>0</v>
      </c>
      <c r="G64" s="8">
        <f>SUM(G65:G67)</f>
        <v>0</v>
      </c>
      <c r="H64" s="8"/>
      <c r="I64" s="8"/>
      <c r="J64" s="8"/>
      <c r="K64" s="8"/>
      <c r="L64" s="8"/>
      <c r="M64" s="8"/>
      <c r="N64" s="8">
        <v>0</v>
      </c>
      <c r="O64" s="11"/>
      <c r="P64" s="12"/>
      <c r="Q64" s="13">
        <f t="shared" si="5"/>
        <v>0</v>
      </c>
    </row>
    <row r="65" spans="2:17" ht="27" customHeight="1" x14ac:dyDescent="0.2">
      <c r="B65" s="10" t="s">
        <v>75</v>
      </c>
      <c r="C65" s="11">
        <v>3900000</v>
      </c>
      <c r="D65" s="12"/>
      <c r="E65" s="11">
        <v>0</v>
      </c>
      <c r="F65" s="11">
        <v>0</v>
      </c>
      <c r="G65" s="11">
        <v>0</v>
      </c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ht="27" customHeight="1" x14ac:dyDescent="0.2">
      <c r="B66" s="10" t="s">
        <v>76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ht="27" customHeight="1" x14ac:dyDescent="0.2">
      <c r="B67" s="10" t="s">
        <v>77</v>
      </c>
      <c r="C67" s="11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>
        <v>0</v>
      </c>
      <c r="O67" s="11"/>
      <c r="P67" s="12"/>
      <c r="Q67" s="13">
        <f t="shared" si="5"/>
        <v>0</v>
      </c>
    </row>
    <row r="68" spans="2:17" ht="44.25" customHeight="1" x14ac:dyDescent="0.2">
      <c r="B68" s="14" t="s">
        <v>78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ht="42" customHeight="1" x14ac:dyDescent="0.2">
      <c r="B69" s="16" t="s">
        <v>79</v>
      </c>
      <c r="C69" s="8"/>
      <c r="D69" s="15"/>
      <c r="E69" s="8"/>
      <c r="F69" s="8"/>
      <c r="G69" s="8"/>
      <c r="H69" s="8"/>
      <c r="I69" s="8"/>
      <c r="J69" s="8"/>
      <c r="K69" s="8"/>
      <c r="L69" s="8"/>
      <c r="M69" s="8"/>
      <c r="N69" s="8">
        <v>0</v>
      </c>
      <c r="O69" s="11"/>
      <c r="P69" s="12"/>
      <c r="Q69" s="13">
        <f t="shared" si="5"/>
        <v>0</v>
      </c>
    </row>
    <row r="70" spans="2:17" ht="27" customHeight="1" x14ac:dyDescent="0.2">
      <c r="B70" s="10" t="s">
        <v>80</v>
      </c>
      <c r="C70" s="11"/>
      <c r="D70" s="12"/>
      <c r="E70" s="11"/>
      <c r="F70" s="11"/>
      <c r="G70" s="11"/>
      <c r="H70" s="11"/>
      <c r="I70" s="11"/>
      <c r="J70" s="11"/>
      <c r="K70" s="11"/>
      <c r="L70" s="11"/>
      <c r="M70" s="11"/>
      <c r="N70" s="11">
        <v>0</v>
      </c>
      <c r="O70" s="11"/>
      <c r="P70" s="12"/>
      <c r="Q70" s="13">
        <f t="shared" si="5"/>
        <v>0</v>
      </c>
    </row>
    <row r="71" spans="2:17" ht="39.75" customHeight="1" x14ac:dyDescent="0.2">
      <c r="B71" s="14" t="s">
        <v>81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ht="27" customHeight="1" x14ac:dyDescent="0.2">
      <c r="B72" s="7" t="s">
        <v>82</v>
      </c>
      <c r="C72" s="8">
        <f>SUM(C73:C75)</f>
        <v>0</v>
      </c>
      <c r="D72" s="15"/>
      <c r="E72" s="8">
        <f>SUM(E73:E75)</f>
        <v>0</v>
      </c>
      <c r="F72" s="8">
        <f>SUM(F73:F75)</f>
        <v>0</v>
      </c>
      <c r="G72" s="8">
        <f>SUM(G73:G75)</f>
        <v>0</v>
      </c>
      <c r="H72" s="8">
        <f t="shared" ref="H72:N72" si="9">SUM(H73:H75)</f>
        <v>0</v>
      </c>
      <c r="I72" s="8">
        <f t="shared" si="9"/>
        <v>0</v>
      </c>
      <c r="J72" s="8">
        <f t="shared" si="9"/>
        <v>0</v>
      </c>
      <c r="K72" s="8">
        <f t="shared" si="9"/>
        <v>0</v>
      </c>
      <c r="L72" s="8">
        <f t="shared" si="9"/>
        <v>0</v>
      </c>
      <c r="M72" s="8">
        <f t="shared" si="9"/>
        <v>0</v>
      </c>
      <c r="N72" s="8">
        <f t="shared" si="9"/>
        <v>0</v>
      </c>
      <c r="O72" s="11"/>
      <c r="P72" s="12"/>
      <c r="Q72" s="13">
        <f t="shared" si="5"/>
        <v>0</v>
      </c>
    </row>
    <row r="73" spans="2:17" ht="27" customHeight="1" x14ac:dyDescent="0.2">
      <c r="B73" s="10" t="s">
        <v>83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ht="27" customHeight="1" x14ac:dyDescent="0.2">
      <c r="B74" s="10" t="s">
        <v>84</v>
      </c>
      <c r="C74" s="11"/>
      <c r="D74" s="12"/>
      <c r="E74" s="11"/>
      <c r="F74" s="11"/>
      <c r="G74" s="11"/>
      <c r="H74" s="11"/>
      <c r="I74" s="11"/>
      <c r="J74" s="11"/>
      <c r="K74" s="11"/>
      <c r="L74" s="11"/>
      <c r="M74" s="11"/>
      <c r="N74" s="11">
        <v>0</v>
      </c>
      <c r="O74" s="11"/>
      <c r="P74" s="12"/>
      <c r="Q74" s="13">
        <f t="shared" si="5"/>
        <v>0</v>
      </c>
    </row>
    <row r="75" spans="2:17" ht="42" customHeight="1" x14ac:dyDescent="0.2">
      <c r="B75" s="14" t="s">
        <v>85</v>
      </c>
      <c r="C75" s="11"/>
      <c r="D75" s="12"/>
      <c r="E75" s="11"/>
      <c r="F75" s="11"/>
      <c r="G75" s="11"/>
      <c r="H75" s="11"/>
      <c r="I75" s="11"/>
      <c r="J75" s="11"/>
      <c r="K75" s="11"/>
      <c r="L75" s="11"/>
      <c r="M75" s="11"/>
      <c r="N75" s="11">
        <v>0</v>
      </c>
      <c r="O75" s="11"/>
      <c r="P75" s="12"/>
      <c r="Q75" s="13">
        <f t="shared" si="5"/>
        <v>0</v>
      </c>
    </row>
    <row r="76" spans="2:17" ht="27" customHeight="1" x14ac:dyDescent="0.2">
      <c r="B76" s="5" t="s">
        <v>86</v>
      </c>
      <c r="C76" s="17"/>
      <c r="D76" s="18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8"/>
      <c r="Q76" s="18"/>
    </row>
    <row r="77" spans="2:17" ht="27" customHeight="1" x14ac:dyDescent="0.2">
      <c r="B77" s="7" t="s">
        <v>87</v>
      </c>
      <c r="C77" s="19"/>
      <c r="D77" s="15"/>
      <c r="P77" s="12"/>
      <c r="Q77" s="13">
        <f t="shared" si="5"/>
        <v>0</v>
      </c>
    </row>
    <row r="78" spans="2:17" ht="27" customHeight="1" x14ac:dyDescent="0.2">
      <c r="B78" s="10" t="s">
        <v>88</v>
      </c>
      <c r="C78" s="20"/>
      <c r="D78" s="12"/>
      <c r="P78" s="12"/>
      <c r="Q78" s="13">
        <f t="shared" si="5"/>
        <v>0</v>
      </c>
    </row>
    <row r="79" spans="2:17" ht="27" customHeight="1" x14ac:dyDescent="0.2">
      <c r="B79" s="10" t="s">
        <v>89</v>
      </c>
      <c r="C79" s="20"/>
      <c r="D79" s="12"/>
      <c r="P79" s="12"/>
      <c r="Q79" s="13">
        <f t="shared" si="5"/>
        <v>0</v>
      </c>
    </row>
    <row r="80" spans="2:17" ht="27" customHeight="1" x14ac:dyDescent="0.2">
      <c r="B80" s="7" t="s">
        <v>90</v>
      </c>
      <c r="C80" s="19"/>
      <c r="D80" s="15"/>
      <c r="P80" s="12"/>
      <c r="Q80" s="13">
        <f t="shared" si="5"/>
        <v>0</v>
      </c>
    </row>
    <row r="81" spans="2:17" ht="27" customHeight="1" x14ac:dyDescent="0.2">
      <c r="B81" s="10" t="s">
        <v>91</v>
      </c>
      <c r="C81" s="20"/>
      <c r="D81" s="12"/>
      <c r="P81" s="12"/>
      <c r="Q81" s="13">
        <f t="shared" si="5"/>
        <v>0</v>
      </c>
    </row>
    <row r="82" spans="2:17" ht="27" customHeight="1" x14ac:dyDescent="0.2">
      <c r="B82" s="10" t="s">
        <v>92</v>
      </c>
      <c r="C82" s="20"/>
      <c r="D82" s="12"/>
      <c r="P82" s="12"/>
      <c r="Q82" s="13">
        <f t="shared" si="5"/>
        <v>0</v>
      </c>
    </row>
    <row r="83" spans="2:17" ht="27" customHeight="1" x14ac:dyDescent="0.2">
      <c r="B83" s="7" t="s">
        <v>93</v>
      </c>
      <c r="C83" s="19"/>
      <c r="D83" s="15"/>
      <c r="P83" s="12"/>
      <c r="Q83" s="13">
        <f t="shared" ref="Q83:Q84" si="10">+E83+F83+G83+H83+I83+J83+K83+L83+M83+N83+O83+P83</f>
        <v>0</v>
      </c>
    </row>
    <row r="84" spans="2:17" ht="27" customHeight="1" x14ac:dyDescent="0.2">
      <c r="B84" s="10" t="s">
        <v>94</v>
      </c>
      <c r="C84" s="20"/>
      <c r="D84" s="12"/>
      <c r="P84" s="12"/>
      <c r="Q84" s="13">
        <f t="shared" si="10"/>
        <v>0</v>
      </c>
    </row>
    <row r="85" spans="2:17" ht="24.95" customHeight="1" x14ac:dyDescent="0.2">
      <c r="B85" s="21" t="s">
        <v>95</v>
      </c>
      <c r="C85" s="22">
        <f>+C12+C18+C28+C38+C46+C54+C64+C69+C72</f>
        <v>1024795636</v>
      </c>
      <c r="D85" s="22">
        <f>+D12+D18+D28+D38+D54+D64</f>
        <v>0</v>
      </c>
      <c r="E85" s="22">
        <f t="shared" ref="E85:P85" si="11">+E12+E18+E28+E38+E46+E54+E64+E69+E72</f>
        <v>34516386.939999998</v>
      </c>
      <c r="F85" s="23">
        <f t="shared" si="11"/>
        <v>0</v>
      </c>
      <c r="G85" s="23">
        <f t="shared" si="11"/>
        <v>0</v>
      </c>
      <c r="H85" s="23">
        <f t="shared" si="11"/>
        <v>0</v>
      </c>
      <c r="I85" s="23">
        <f t="shared" si="11"/>
        <v>0</v>
      </c>
      <c r="J85" s="23">
        <f t="shared" si="11"/>
        <v>0</v>
      </c>
      <c r="K85" s="23">
        <f t="shared" si="11"/>
        <v>0</v>
      </c>
      <c r="L85" s="23">
        <f t="shared" si="11"/>
        <v>0</v>
      </c>
      <c r="M85" s="23">
        <f t="shared" si="11"/>
        <v>0</v>
      </c>
      <c r="N85" s="23">
        <f t="shared" si="11"/>
        <v>0</v>
      </c>
      <c r="O85" s="23">
        <f t="shared" si="11"/>
        <v>0</v>
      </c>
      <c r="P85" s="22">
        <f t="shared" si="11"/>
        <v>0</v>
      </c>
      <c r="Q85" s="24">
        <f>+E85+F85+G85+H85+I85+J85+K85+L85+M85+N85+O85+P85</f>
        <v>34516386.939999998</v>
      </c>
    </row>
    <row r="87" spans="2:17" ht="15" x14ac:dyDescent="0.25">
      <c r="B87" s="26" t="s">
        <v>97</v>
      </c>
    </row>
    <row r="88" spans="2:17" ht="15" x14ac:dyDescent="0.25">
      <c r="B88" s="27" t="s">
        <v>98</v>
      </c>
    </row>
    <row r="89" spans="2:17" ht="15" x14ac:dyDescent="0.25">
      <c r="B89" s="27" t="s">
        <v>99</v>
      </c>
    </row>
    <row r="90" spans="2:17" ht="15" x14ac:dyDescent="0.25">
      <c r="B90" s="27" t="s">
        <v>100</v>
      </c>
    </row>
    <row r="91" spans="2:17" ht="15" x14ac:dyDescent="0.25">
      <c r="B91" s="27" t="s">
        <v>101</v>
      </c>
    </row>
    <row r="92" spans="2:17" ht="15" x14ac:dyDescent="0.25">
      <c r="B92" s="27" t="s">
        <v>102</v>
      </c>
    </row>
    <row r="93" spans="2:17" ht="15" x14ac:dyDescent="0.25">
      <c r="B93" s="27" t="s">
        <v>103</v>
      </c>
    </row>
  </sheetData>
  <mergeCells count="8">
    <mergeCell ref="E9:Q9"/>
    <mergeCell ref="B9:B10"/>
    <mergeCell ref="C9:C10"/>
    <mergeCell ref="D9:D10"/>
    <mergeCell ref="B3:Q3"/>
    <mergeCell ref="B4:Q4"/>
    <mergeCell ref="B5:Q5"/>
    <mergeCell ref="B6:Q6"/>
  </mergeCells>
  <printOptions horizontalCentered="1" verticalCentered="1"/>
  <pageMargins left="0.70866141732283472" right="0.43307086614173229" top="0.27559055118110237" bottom="0.15748031496062992" header="0.23622047244094491" footer="0.59"/>
  <pageSetup paperSize="5" scale="65" fitToHeight="0" orientation="landscape" r:id="rId1"/>
  <rowBreaks count="3" manualBreakCount="3">
    <brk id="33" min="1" max="16" man="1"/>
    <brk id="55" min="1" max="16" man="1"/>
    <brk id="81" min="1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Ejecucion mensual enero 2022</vt:lpstr>
      <vt:lpstr>Hoja2</vt:lpstr>
      <vt:lpstr>Hoja1</vt:lpstr>
      <vt:lpstr>'Ejecucion mensual enero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2022-03-17T17:21:08Z</dcterms:modified>
</cp:coreProperties>
</file>