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BD31E805-5D36-46C1-B788-02B05E2937BB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Ejecucion Mesual AGOSTO 2023 (2" sheetId="18" r:id="rId8"/>
    <sheet name="MARZO" sheetId="8" state="hidden" r:id="rId9"/>
    <sheet name="Hoja1" sheetId="4" state="hidden" r:id="rId10"/>
  </sheets>
  <definedNames>
    <definedName name="_xlnm.Print_Area" localSheetId="7">'Ejecucion Mesual AGOSTO 2023 (2'!$A$1:$L$98</definedName>
    <definedName name="_xlnm.Print_Area" localSheetId="6">'Ejecucion Mesual Marzo 2023'!$A$1:$Q$100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7">'Ejecucion Mesual AGOSTO 2023 (2'!$1:$8</definedName>
    <definedName name="_xlnm.Print_Titles" localSheetId="6">'Ejecucion Mesual Marzo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8" l="1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9" i="18"/>
  <c r="K62" i="18"/>
  <c r="K52" i="18"/>
  <c r="K26" i="18"/>
  <c r="K16" i="18"/>
  <c r="K10" i="18"/>
  <c r="K83" i="18" l="1"/>
  <c r="K9" i="18"/>
  <c r="I62" i="18"/>
  <c r="I52" i="18"/>
  <c r="I26" i="18"/>
  <c r="I16" i="18"/>
  <c r="I10" i="18"/>
  <c r="I9" i="18" l="1"/>
  <c r="I6" i="18" s="1"/>
  <c r="I83" i="18"/>
  <c r="J62" i="18"/>
  <c r="J52" i="18"/>
  <c r="J26" i="18"/>
  <c r="J10" i="18"/>
  <c r="J16" i="18"/>
  <c r="H10" i="18"/>
  <c r="J9" i="18" l="1"/>
  <c r="J83" i="18"/>
  <c r="H70" i="18" l="1"/>
  <c r="H62" i="18"/>
  <c r="H52" i="18"/>
  <c r="H44" i="18"/>
  <c r="H26" i="18"/>
  <c r="H16" i="18"/>
  <c r="H83" i="18" l="1"/>
  <c r="H9" i="18"/>
  <c r="C16" i="18"/>
  <c r="C10" i="18"/>
  <c r="C52" i="18"/>
  <c r="G70" i="18"/>
  <c r="G62" i="18"/>
  <c r="G52" i="18"/>
  <c r="G44" i="18"/>
  <c r="G26" i="18"/>
  <c r="G16" i="18"/>
  <c r="G10" i="18"/>
  <c r="F70" i="18"/>
  <c r="E70" i="18"/>
  <c r="D70" i="18"/>
  <c r="C70" i="18"/>
  <c r="B70" i="18"/>
  <c r="F62" i="18"/>
  <c r="E62" i="18"/>
  <c r="D62" i="18"/>
  <c r="C62" i="18"/>
  <c r="B62" i="18"/>
  <c r="F52" i="18"/>
  <c r="E52" i="18"/>
  <c r="D52" i="18"/>
  <c r="B52" i="18"/>
  <c r="F44" i="18"/>
  <c r="E44" i="18"/>
  <c r="D44" i="18"/>
  <c r="C44" i="18"/>
  <c r="B44" i="18"/>
  <c r="D36" i="18"/>
  <c r="B36" i="18"/>
  <c r="F26" i="18"/>
  <c r="E26" i="18"/>
  <c r="D26" i="18"/>
  <c r="C26" i="18"/>
  <c r="B26" i="18"/>
  <c r="F16" i="18"/>
  <c r="E16" i="18"/>
  <c r="D16" i="18"/>
  <c r="B16" i="18"/>
  <c r="F10" i="18"/>
  <c r="E10" i="18"/>
  <c r="D10" i="18"/>
  <c r="B10" i="18"/>
  <c r="F9" i="18" l="1"/>
  <c r="E9" i="18"/>
  <c r="C9" i="18"/>
  <c r="D83" i="18"/>
  <c r="C83" i="18"/>
  <c r="G83" i="18"/>
  <c r="G9" i="18"/>
  <c r="B83" i="18"/>
  <c r="E83" i="18"/>
  <c r="F83" i="18"/>
  <c r="B9" i="18"/>
  <c r="D9" i="18"/>
  <c r="D62" i="16"/>
  <c r="J83" i="16"/>
  <c r="K83" i="16"/>
  <c r="F70" i="16"/>
  <c r="G70" i="16"/>
  <c r="H70" i="16"/>
  <c r="I70" i="16"/>
  <c r="J70" i="16"/>
  <c r="K70" i="16"/>
  <c r="L70" i="16"/>
  <c r="M70" i="16"/>
  <c r="N70" i="16"/>
  <c r="O70" i="16"/>
  <c r="P70" i="16"/>
  <c r="F62" i="16"/>
  <c r="G62" i="16"/>
  <c r="H62" i="16"/>
  <c r="H83" i="16" s="1"/>
  <c r="I62" i="16"/>
  <c r="I83" i="16" s="1"/>
  <c r="J62" i="16"/>
  <c r="K62" i="16"/>
  <c r="L62" i="16"/>
  <c r="M62" i="16"/>
  <c r="N62" i="16"/>
  <c r="O62" i="16"/>
  <c r="P62" i="16"/>
  <c r="F52" i="16"/>
  <c r="G52" i="16"/>
  <c r="H52" i="16"/>
  <c r="I52" i="16"/>
  <c r="J52" i="16"/>
  <c r="K52" i="16"/>
  <c r="L52" i="16"/>
  <c r="M52" i="16"/>
  <c r="N52" i="16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G83" i="16" s="1"/>
  <c r="H16" i="16"/>
  <c r="I16" i="16"/>
  <c r="J16" i="16"/>
  <c r="K16" i="16"/>
  <c r="L16" i="16"/>
  <c r="M16" i="16"/>
  <c r="N16" i="16"/>
  <c r="O16" i="16"/>
  <c r="P16" i="16"/>
  <c r="P83" i="16" s="1"/>
  <c r="G10" i="16"/>
  <c r="H10" i="16"/>
  <c r="I10" i="16"/>
  <c r="I9" i="16" s="1"/>
  <c r="J10" i="16"/>
  <c r="K10" i="16"/>
  <c r="L10" i="16"/>
  <c r="L83" i="16" s="1"/>
  <c r="M10" i="16"/>
  <c r="M83" i="16" s="1"/>
  <c r="N10" i="16"/>
  <c r="N83" i="16" s="1"/>
  <c r="O10" i="16"/>
  <c r="O83" i="16" s="1"/>
  <c r="P10" i="16"/>
  <c r="H9" i="16" l="1"/>
  <c r="L9" i="16"/>
  <c r="O9" i="16"/>
  <c r="G9" i="16"/>
  <c r="K9" i="16"/>
  <c r="J9" i="16"/>
  <c r="M9" i="16"/>
  <c r="N9" i="16"/>
  <c r="L83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E62" i="16"/>
  <c r="Q62" i="16" s="1"/>
  <c r="C62" i="16"/>
  <c r="Q61" i="16"/>
  <c r="Q60" i="16"/>
  <c r="Q59" i="16"/>
  <c r="Q58" i="16"/>
  <c r="Q57" i="16"/>
  <c r="Q56" i="16"/>
  <c r="Q55" i="16"/>
  <c r="Q54" i="16"/>
  <c r="Q53" i="16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Q16" i="16" s="1"/>
  <c r="F16" i="16"/>
  <c r="E16" i="16"/>
  <c r="D16" i="16"/>
  <c r="C16" i="16"/>
  <c r="C9" i="16" s="1"/>
  <c r="Q15" i="16"/>
  <c r="Q14" i="16"/>
  <c r="Q13" i="16"/>
  <c r="Q12" i="16"/>
  <c r="Q11" i="16"/>
  <c r="F10" i="16"/>
  <c r="F9" i="16" s="1"/>
  <c r="E10" i="16"/>
  <c r="E83" i="16" s="1"/>
  <c r="C10" i="16"/>
  <c r="Q52" i="16" l="1"/>
  <c r="E9" i="16"/>
  <c r="C83" i="16"/>
  <c r="D9" i="16"/>
  <c r="Q26" i="16"/>
  <c r="Q10" i="16"/>
  <c r="Q9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H9" i="12" s="1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O10" i="12"/>
  <c r="N10" i="12"/>
  <c r="M10" i="12"/>
  <c r="L10" i="12"/>
  <c r="K10" i="12"/>
  <c r="J10" i="12"/>
  <c r="J83" i="12" s="1"/>
  <c r="I10" i="12"/>
  <c r="H10" i="12"/>
  <c r="G10" i="12"/>
  <c r="F10" i="12"/>
  <c r="E10" i="12"/>
  <c r="D10" i="12"/>
  <c r="C10" i="12"/>
  <c r="P83" i="12" l="1"/>
  <c r="P9" i="12"/>
  <c r="Q44" i="12"/>
  <c r="F83" i="12"/>
  <c r="H83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M9" i="11" s="1"/>
  <c r="L10" i="11"/>
  <c r="K10" i="11"/>
  <c r="I10" i="11"/>
  <c r="H10" i="11"/>
  <c r="G10" i="11"/>
  <c r="F10" i="11"/>
  <c r="E10" i="11"/>
  <c r="D10" i="11"/>
  <c r="C10" i="11"/>
  <c r="C83" i="11" s="1"/>
  <c r="E83" i="11" l="1"/>
  <c r="O9" i="11"/>
  <c r="G83" i="11"/>
  <c r="N9" i="11"/>
  <c r="L9" i="11"/>
  <c r="C9" i="11"/>
  <c r="I83" i="11"/>
  <c r="P9" i="11"/>
  <c r="G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E9" i="10" s="1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O10" i="10"/>
  <c r="N10" i="10"/>
  <c r="M10" i="10"/>
  <c r="L10" i="10"/>
  <c r="L83" i="10" s="1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s="1"/>
  <c r="N83" i="10" l="1"/>
  <c r="L9" i="10"/>
  <c r="P83" i="10"/>
  <c r="P9" i="10"/>
  <c r="Q70" i="10"/>
  <c r="F83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F9" i="8" s="1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H83" i="8" s="1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83" i="8" l="1"/>
  <c r="D83" i="5"/>
  <c r="N9" i="8"/>
  <c r="J9" i="8"/>
  <c r="P83" i="8"/>
  <c r="M9" i="5"/>
  <c r="F83" i="8"/>
  <c r="Q44" i="8"/>
  <c r="J83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<sst xmlns="http://schemas.openxmlformats.org/spreadsheetml/2006/main" count="985" uniqueCount="136">
  <si>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</si>
  <si>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</si>
  <si>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</si>
  <si>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</si>
  <si>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</si>
  <si>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</si>
  <si>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</si>
  <si>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</si>
  <si>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</si>
  <si>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</si>
  <si>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</si>
  <si>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</si>
  <si>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</si>
  <si>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</si>
  <si>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</si>
  <si>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</si>
  <si>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</si>
  <si>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</si>
  <si>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</si>
  <si>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</si>
  <si>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</si>
  <si>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</si>
  <si>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</si>
  <si>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</si>
  <si>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</si>
  <si>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</si>
  <si>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</si>
  <si>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</si>
  <si>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</si>
  <si>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</si>
  <si>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</si>
  <si>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</si>
  <si>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</si>
  <si>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</si>
  <si>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</si>
  <si>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</si>
  <si>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</si>
  <si>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</si>
  <si>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</si>
  <si>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</si>
  <si>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</si>
  <si>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</si>
  <si>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</si>
  <si>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</si>
  <si>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</si>
  <si>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</si>
  <si>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</si>
  <si>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</si>
  <si>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</si>
  <si>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</si>
  <si>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</si>
  <si>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</si>
  <si>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</si>
  <si>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</si>
  <si>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</si>
  <si>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</si>
  <si>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</si>
  <si>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</si>
  <si>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</si>
  <si>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</si>
  <si>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</si>
  <si>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</si>
  <si>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</si>
  <si>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</si>
  <si>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</si>
  <si>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</si>
  <si>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</si>
  <si>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</si>
  <si>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</si>
  <si>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</si>
  <si>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</si>
  <si>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</si>
  <si>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</si>
  <si>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</si>
  <si>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</si>
  <si>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</si>
  <si>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</si>
  <si>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</si>
  <si>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</si>
  <si>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</si>
  <si>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</si>
  <si>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</si>
  <si>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</si>
  <si>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</si>
  <si>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</si>
  <si>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</si>
  <si>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</si>
  <si>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</si>
  <si>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</si>
  <si>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</si>
  <si>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</si>
  <si>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</si>
  <si>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</si>
  <si>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</si>
  <si>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</si>
  <si>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</si>
  <si>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</si>
  <si>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</si>
  <si>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</si>
  <si>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</si>
  <si>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</si>
  <si>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</si>
  <si>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</si>
  <si>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</si>
  <si>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</si>
  <si>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</si>
  <si>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</si>
  <si>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</si>
  <si>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</si>
  <si>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</si>
  <si>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</si>
  <si>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</si>
  <si>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</si>
  <si>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</si>
  <si>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</si>
  <si>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</si>
  <si>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</si>
  <si>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</si>
  <si>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</si>
  <si>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</si>
  <si>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</si>
  <si>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</si>
  <si>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</si>
  <si>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</si>
  <si>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</si>
  <si>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</si>
  <si>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</si>
  <si>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</si>
  <si>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</si>
  <si>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</si>
  <si>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</si>
  <si>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</si>
  <si>
    <t xml:space="preserve"> -   </t>
  </si>
  <si>
    <t>Agosto</t>
  </si>
  <si>
    <t>Licda. Milquelys Casado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</si>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</sst>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43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43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43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43" fontId="6" fillId="0" borderId="11" xfId="1" applyFont="1" applyBorder="1"/>
    <xf numFmtId="0" fontId="7" fillId="0" borderId="11" xfId="0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43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43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7" fillId="0" borderId="0" xfId="0" applyFont="1" applyAlignment="1">
      <alignment horizontal="left"/>
    </xf>
    <xf numFmtId="0" fontId="27" fillId="0" borderId="0" xfId="0" applyFont="1"/>
    <xf numFmtId="0" fontId="28" fillId="0" borderId="1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9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 applyProtection="1">
      <alignment horizontal="center" vertical="top" wrapText="1" readingOrder="1"/>
      <protection locked="0"/>
    </xf>
    <xf numFmtId="0" fontId="28" fillId="0" borderId="0" xfId="0" applyFont="1" applyAlignment="1" applyProtection="1">
      <alignment horizontal="center" vertical="top" wrapText="1" readingOrder="1"/>
      <protection locked="0"/>
    </xf>
    <xf numFmtId="43" fontId="27" fillId="0" borderId="0" xfId="0" applyNumberFormat="1" applyFont="1"/>
    <xf numFmtId="43" fontId="30" fillId="2" borderId="11" xfId="1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/>
    </xf>
    <xf numFmtId="43" fontId="29" fillId="0" borderId="11" xfId="1" applyFont="1" applyBorder="1" applyAlignment="1">
      <alignment horizontal="left" vertical="center" wrapText="1"/>
    </xf>
    <xf numFmtId="43" fontId="29" fillId="0" borderId="11" xfId="1" applyFont="1" applyBorder="1" applyAlignment="1">
      <alignment vertical="center" wrapText="1"/>
    </xf>
    <xf numFmtId="43" fontId="27" fillId="0" borderId="11" xfId="1" applyFont="1" applyBorder="1" applyAlignment="1">
      <alignment vertical="center" wrapText="1"/>
    </xf>
    <xf numFmtId="43" fontId="27" fillId="0" borderId="11" xfId="1" applyFont="1" applyBorder="1"/>
    <xf numFmtId="0" fontId="27" fillId="0" borderId="11" xfId="0" applyFont="1" applyBorder="1" applyAlignment="1">
      <alignment horizontal="left" wrapText="1"/>
    </xf>
    <xf numFmtId="0" fontId="29" fillId="0" borderId="11" xfId="0" applyFont="1" applyBorder="1" applyAlignment="1">
      <alignment horizontal="left" wrapText="1"/>
    </xf>
    <xf numFmtId="164" fontId="29" fillId="0" borderId="11" xfId="0" applyNumberFormat="1" applyFont="1" applyBorder="1"/>
    <xf numFmtId="43" fontId="29" fillId="0" borderId="11" xfId="1" applyFont="1" applyBorder="1"/>
    <xf numFmtId="0" fontId="27" fillId="0" borderId="11" xfId="0" applyFont="1" applyBorder="1"/>
    <xf numFmtId="164" fontId="27" fillId="0" borderId="11" xfId="0" applyNumberFormat="1" applyFont="1" applyBorder="1"/>
    <xf numFmtId="43" fontId="29" fillId="4" borderId="11" xfId="1" applyFont="1" applyFill="1" applyBorder="1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30" fillId="2" borderId="11" xfId="0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3" fillId="6" borderId="0" xfId="0" applyFont="1" applyFill="1" applyAlignment="1">
      <alignment wrapText="1"/>
    </xf>
    <xf numFmtId="0" fontId="29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111125</xdr:rowOff>
    </xdr:from>
    <xdr:to>
      <xdr:col>0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31750</xdr:colOff>
      <xdr:row>0</xdr:row>
      <xdr:rowOff>57150</xdr:rowOff>
    </xdr:from>
    <xdr:to>
      <xdr:col>0</xdr:col>
      <xdr:colOff>1298575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57150"/>
          <a:ext cx="1266825" cy="10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76" t="s">
        <v>0</v>
      </c>
      <c r="C2" s="77"/>
      <c r="D2" s="77"/>
    </row>
    <row r="3" spans="2:5" ht="21" customHeight="1" x14ac:dyDescent="0.25">
      <c r="B3" s="78" t="s">
        <v>1</v>
      </c>
      <c r="C3" s="79"/>
      <c r="D3" s="79"/>
    </row>
    <row r="4" spans="2:5" ht="15.75" x14ac:dyDescent="0.25">
      <c r="B4" s="80">
        <v>2022</v>
      </c>
      <c r="C4" s="81"/>
      <c r="D4" s="81"/>
    </row>
    <row r="5" spans="2:5" ht="15.75" customHeight="1" x14ac:dyDescent="0.25">
      <c r="B5" s="82" t="s">
        <v>2</v>
      </c>
      <c r="C5" s="83"/>
      <c r="D5" s="83"/>
    </row>
    <row r="6" spans="2:5" ht="15.75" customHeight="1" x14ac:dyDescent="0.25">
      <c r="B6" s="83" t="s">
        <v>3</v>
      </c>
      <c r="C6" s="83"/>
      <c r="D6" s="83"/>
    </row>
    <row r="8" spans="2:5" ht="15" customHeight="1" x14ac:dyDescent="0.25">
      <c r="B8" s="84" t="s">
        <v>4</v>
      </c>
      <c r="C8" s="85" t="s">
        <v>5</v>
      </c>
      <c r="D8" s="85" t="s">
        <v>6</v>
      </c>
    </row>
    <row r="9" spans="2:5" ht="30" customHeight="1" x14ac:dyDescent="0.25">
      <c r="B9" s="84"/>
      <c r="C9" s="86"/>
      <c r="D9" s="86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73" t="s">
        <v>99</v>
      </c>
      <c r="D92" s="73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73"/>
      <c r="D96" s="73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74"/>
      <c r="C99" s="74"/>
      <c r="D99" s="74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75"/>
      <c r="C102" s="75"/>
      <c r="D102" s="7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2:17" ht="21" customHeight="1" x14ac:dyDescent="0.25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7" ht="15.75" x14ac:dyDescent="0.25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2:17" ht="15.75" customHeight="1" x14ac:dyDescent="0.25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7" ht="24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73" t="s">
        <v>99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ht="23.25" x14ac:dyDescent="0.35">
      <c r="B95" s="28" t="s">
        <v>101</v>
      </c>
      <c r="C95" s="87" t="s">
        <v>103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1:17" ht="23.25" hidden="1" x14ac:dyDescent="0.35">
      <c r="B96" s="74"/>
      <c r="C96" s="74"/>
      <c r="D96" s="74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75"/>
      <c r="C99" s="75"/>
      <c r="D99" s="75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73" t="s">
        <v>99</v>
      </c>
      <c r="K94" s="73"/>
      <c r="L94" s="73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87" t="s">
        <v>126</v>
      </c>
      <c r="K95" s="87"/>
      <c r="L95" s="87"/>
      <c r="M95" s="46"/>
      <c r="N95" s="46"/>
    </row>
    <row r="97" spans="1:17" ht="33.75" customHeight="1" x14ac:dyDescent="0.35">
      <c r="A97" s="1" t="s">
        <v>96</v>
      </c>
      <c r="D97" s="73"/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/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baseColWidth="10"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83" t="s">
        <v>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7" spans="2:18" ht="15" customHeight="1" x14ac:dyDescent="0.25">
      <c r="B7" s="96" t="s">
        <v>4</v>
      </c>
      <c r="C7" s="97" t="s">
        <v>5</v>
      </c>
      <c r="D7" s="97" t="s">
        <v>6</v>
      </c>
      <c r="E7" s="98" t="s">
        <v>7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2:18" ht="30" customHeight="1" x14ac:dyDescent="0.35">
      <c r="B8" s="96"/>
      <c r="C8" s="97"/>
      <c r="D8" s="97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3">SUM(G17:G25)</f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5">SUM(G27:G35)</f>
        <v>0</v>
      </c>
      <c r="H26" s="55">
        <f t="shared" si="5"/>
        <v>0</v>
      </c>
      <c r="I26" s="55">
        <f t="shared" si="5"/>
        <v>0</v>
      </c>
      <c r="J26" s="55">
        <f t="shared" si="5"/>
        <v>0</v>
      </c>
      <c r="K26" s="55">
        <f t="shared" si="5"/>
        <v>0</v>
      </c>
      <c r="L26" s="55">
        <f t="shared" si="5"/>
        <v>0</v>
      </c>
      <c r="M26" s="55">
        <f t="shared" si="5"/>
        <v>0</v>
      </c>
      <c r="N26" s="55">
        <f t="shared" si="5"/>
        <v>0</v>
      </c>
      <c r="O26" s="55">
        <f t="shared" si="5"/>
        <v>0</v>
      </c>
      <c r="P26" s="55">
        <f t="shared" si="5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4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4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6">SUM(F45:F51)</f>
        <v>0</v>
      </c>
      <c r="G44" s="55">
        <f t="shared" si="6"/>
        <v>0</v>
      </c>
      <c r="H44" s="55">
        <f t="shared" si="6"/>
        <v>0</v>
      </c>
      <c r="I44" s="55">
        <f t="shared" si="6"/>
        <v>0</v>
      </c>
      <c r="J44" s="55">
        <f t="shared" si="6"/>
        <v>0</v>
      </c>
      <c r="K44" s="55">
        <f t="shared" si="6"/>
        <v>0</v>
      </c>
      <c r="L44" s="55">
        <f t="shared" si="6"/>
        <v>0</v>
      </c>
      <c r="M44" s="55">
        <f t="shared" si="6"/>
        <v>0</v>
      </c>
      <c r="N44" s="55">
        <f t="shared" si="6"/>
        <v>0</v>
      </c>
      <c r="O44" s="55">
        <f t="shared" si="6"/>
        <v>0</v>
      </c>
      <c r="P44" s="55">
        <f t="shared" si="6"/>
        <v>0</v>
      </c>
      <c r="Q44" s="60">
        <f t="shared" si="4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7">SUM(F53:F61)</f>
        <v>0</v>
      </c>
      <c r="G52" s="55">
        <f t="shared" si="7"/>
        <v>0</v>
      </c>
      <c r="H52" s="55">
        <f t="shared" si="7"/>
        <v>0</v>
      </c>
      <c r="I52" s="55">
        <f t="shared" si="7"/>
        <v>0</v>
      </c>
      <c r="J52" s="55">
        <f t="shared" si="7"/>
        <v>0</v>
      </c>
      <c r="K52" s="55">
        <f t="shared" si="7"/>
        <v>0</v>
      </c>
      <c r="L52" s="55">
        <f t="shared" si="7"/>
        <v>0</v>
      </c>
      <c r="M52" s="55">
        <f t="shared" si="7"/>
        <v>0</v>
      </c>
      <c r="N52" s="55">
        <f t="shared" si="7"/>
        <v>0</v>
      </c>
      <c r="O52" s="55">
        <f t="shared" si="7"/>
        <v>0</v>
      </c>
      <c r="P52" s="55">
        <f t="shared" si="7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8">SUM(F63:F65)</f>
        <v>0</v>
      </c>
      <c r="G62" s="55">
        <f t="shared" si="8"/>
        <v>0</v>
      </c>
      <c r="H62" s="55">
        <f t="shared" si="8"/>
        <v>0</v>
      </c>
      <c r="I62" s="55">
        <f t="shared" si="8"/>
        <v>0</v>
      </c>
      <c r="J62" s="55">
        <f t="shared" si="8"/>
        <v>0</v>
      </c>
      <c r="K62" s="55">
        <f t="shared" si="8"/>
        <v>0</v>
      </c>
      <c r="L62" s="55">
        <f t="shared" si="8"/>
        <v>0</v>
      </c>
      <c r="M62" s="55">
        <f t="shared" si="8"/>
        <v>0</v>
      </c>
      <c r="N62" s="55">
        <f t="shared" si="8"/>
        <v>0</v>
      </c>
      <c r="O62" s="55">
        <f t="shared" si="8"/>
        <v>0</v>
      </c>
      <c r="P62" s="55">
        <f t="shared" si="8"/>
        <v>3741692.71</v>
      </c>
      <c r="Q62" s="60">
        <f t="shared" si="4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4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9">SUM(F71:F73)</f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M70" s="55">
        <f t="shared" si="9"/>
        <v>0</v>
      </c>
      <c r="N70" s="55">
        <f t="shared" si="9"/>
        <v>0</v>
      </c>
      <c r="O70" s="55">
        <f t="shared" si="9"/>
        <v>0</v>
      </c>
      <c r="P70" s="55">
        <f t="shared" si="9"/>
        <v>0</v>
      </c>
      <c r="Q70" s="60">
        <f t="shared" si="4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4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4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4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4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4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4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 t="shared" ref="Q81:Q82" si="10"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 t="shared" si="10"/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74" t="s">
        <v>130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2:17" ht="23.25" x14ac:dyDescent="0.35">
      <c r="B95" s="45" t="s">
        <v>101</v>
      </c>
      <c r="F95" s="87" t="s">
        <v>126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73"/>
      <c r="D97" s="73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87"/>
      <c r="D98" s="87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3"/>
  <sheetViews>
    <sheetView tabSelected="1" zoomScaleNormal="100" zoomScaleSheetLayoutView="100" workbookViewId="0">
      <selection activeCell="C13" sqref="C13"/>
    </sheetView>
  </sheetViews>
  <sheetFormatPr baseColWidth="10" defaultColWidth="36.42578125" defaultRowHeight="12.75" x14ac:dyDescent="0.2"/>
  <cols>
    <col min="1" max="1" width="36.42578125" style="134"/>
    <col min="2" max="2" width="16.140625" style="102" customWidth="1"/>
    <col min="3" max="3" width="15.5703125" style="102" customWidth="1"/>
    <col min="4" max="4" width="13.7109375" style="102" customWidth="1"/>
    <col min="5" max="5" width="13.140625" style="102" customWidth="1"/>
    <col min="6" max="6" width="15.5703125" style="102" customWidth="1"/>
    <col min="7" max="7" width="14.85546875" style="102" customWidth="1"/>
    <col min="8" max="8" width="14.28515625" style="102" customWidth="1"/>
    <col min="9" max="9" width="13.85546875" style="102" customWidth="1"/>
    <col min="10" max="10" width="15.140625" style="102" customWidth="1"/>
    <col min="11" max="11" width="13.140625" style="102" customWidth="1"/>
    <col min="12" max="12" width="20" style="102" customWidth="1"/>
    <col min="13" max="16384" width="36.42578125" style="102"/>
  </cols>
  <sheetData>
    <row r="1" spans="1:13" ht="28.5" customHeight="1" x14ac:dyDescent="0.2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" customHeight="1" x14ac:dyDescent="0.2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 x14ac:dyDescent="0.2">
      <c r="A3" s="106">
        <v>2023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1"/>
    </row>
    <row r="4" spans="1:13" ht="15.75" customHeight="1" x14ac:dyDescent="0.2">
      <c r="A4" s="108" t="s">
        <v>127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1"/>
    </row>
    <row r="5" spans="1:13" ht="15.75" customHeight="1" x14ac:dyDescent="0.2">
      <c r="A5" s="104" t="s">
        <v>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3" x14ac:dyDescent="0.2">
      <c r="D6" s="110"/>
      <c r="H6" s="110"/>
      <c r="I6" s="110">
        <f>+I9-57920372.44</f>
        <v>0</v>
      </c>
    </row>
    <row r="7" spans="1:13" ht="15" customHeight="1" x14ac:dyDescent="0.2">
      <c r="A7" s="135" t="s">
        <v>4</v>
      </c>
      <c r="B7" s="111" t="s">
        <v>5</v>
      </c>
      <c r="C7" s="111" t="s">
        <v>6</v>
      </c>
      <c r="D7" s="112" t="s">
        <v>7</v>
      </c>
      <c r="E7" s="112"/>
      <c r="F7" s="112"/>
      <c r="G7" s="112"/>
      <c r="H7" s="112"/>
      <c r="I7" s="112"/>
      <c r="J7" s="112"/>
      <c r="K7" s="112"/>
      <c r="L7" s="112"/>
    </row>
    <row r="8" spans="1:13" ht="30" customHeight="1" x14ac:dyDescent="0.2">
      <c r="A8" s="135"/>
      <c r="B8" s="111"/>
      <c r="C8" s="111"/>
      <c r="D8" s="113" t="s">
        <v>8</v>
      </c>
      <c r="E8" s="113" t="s">
        <v>9</v>
      </c>
      <c r="F8" s="113" t="s">
        <v>10</v>
      </c>
      <c r="G8" s="113" t="s">
        <v>11</v>
      </c>
      <c r="H8" s="113" t="s">
        <v>12</v>
      </c>
      <c r="I8" s="113" t="s">
        <v>13</v>
      </c>
      <c r="J8" s="113" t="s">
        <v>14</v>
      </c>
      <c r="K8" s="113" t="s">
        <v>133</v>
      </c>
      <c r="L8" s="113" t="s">
        <v>20</v>
      </c>
    </row>
    <row r="9" spans="1:13" ht="27" customHeight="1" x14ac:dyDescent="0.2">
      <c r="A9" s="119" t="s">
        <v>21</v>
      </c>
      <c r="B9" s="114">
        <f>+B10+B16+B26+B36+B44+B52+B62+B67+B70</f>
        <v>1202938070</v>
      </c>
      <c r="C9" s="114">
        <f>+C10+C16+C26+C36+C44+C52+C62+C67+C70</f>
        <v>283253449.00000006</v>
      </c>
      <c r="D9" s="114">
        <f>+D10+D16+D26+D36+D44+D52+D62+D67+D70</f>
        <v>41619097.43</v>
      </c>
      <c r="E9" s="114">
        <f>+E10+E16+E26+E36+E44+E52+E62+E67+E70</f>
        <v>65818005.850000001</v>
      </c>
      <c r="F9" s="114">
        <f t="shared" ref="F9" si="0">+F10+F16+F26+F36+F44+F52+F62+F67+F70</f>
        <v>119614467.7</v>
      </c>
      <c r="G9" s="114">
        <f t="shared" ref="G9" si="1">+G10+G16+G26+G36+G44+G52+G62+G67+G70</f>
        <v>100788107.15000001</v>
      </c>
      <c r="H9" s="114">
        <f>+H10+H16+H26+H36+H44+H52+H62+H67+H70</f>
        <v>165706340.30000001</v>
      </c>
      <c r="I9" s="114">
        <f>+I10+I16+I26+I52+I62</f>
        <v>57920372.439999998</v>
      </c>
      <c r="J9" s="114">
        <f>+J10+J16+J26+J52+J62</f>
        <v>189489374.64999998</v>
      </c>
      <c r="K9" s="114">
        <f>+K10+K16+K26+K52+K62</f>
        <v>53326013.819999993</v>
      </c>
      <c r="L9" s="114">
        <f>SUM(D9:K9)</f>
        <v>794281779.33999991</v>
      </c>
    </row>
    <row r="10" spans="1:13" ht="27" customHeight="1" x14ac:dyDescent="0.2">
      <c r="A10" s="119" t="s">
        <v>22</v>
      </c>
      <c r="B10" s="115">
        <f>SUM(B11:B15)</f>
        <v>506673314</v>
      </c>
      <c r="C10" s="115">
        <f>SUM(C11:C15)</f>
        <v>-7111442.9499999993</v>
      </c>
      <c r="D10" s="115">
        <f>SUM(D11:D15)</f>
        <v>34200083.119999997</v>
      </c>
      <c r="E10" s="115">
        <f>SUM(E11:E15)</f>
        <v>33288114.790000003</v>
      </c>
      <c r="F10" s="115">
        <f t="shared" ref="F10" si="2">SUM(F11:F15)</f>
        <v>37497462.149999999</v>
      </c>
      <c r="G10" s="115">
        <f t="shared" ref="G10" si="3">SUM(G11:G15)</f>
        <v>44097563.449999996</v>
      </c>
      <c r="H10" s="115">
        <f>SUM(H11:H15)</f>
        <v>63175010.74000001</v>
      </c>
      <c r="I10" s="115">
        <f>SUM(I11:I15)</f>
        <v>40202062.57</v>
      </c>
      <c r="J10" s="115">
        <f>SUM(J11:J15)</f>
        <v>46346314.82</v>
      </c>
      <c r="K10" s="115">
        <f>SUM(K11:K15)</f>
        <v>41318283.869999997</v>
      </c>
      <c r="L10" s="114">
        <f t="shared" ref="L10:L73" si="4">SUM(D10:K10)</f>
        <v>340124895.50999999</v>
      </c>
    </row>
    <row r="11" spans="1:13" ht="27" customHeight="1" x14ac:dyDescent="0.2">
      <c r="A11" s="118" t="s">
        <v>23</v>
      </c>
      <c r="B11" s="116">
        <v>378779046</v>
      </c>
      <c r="C11" s="116">
        <v>-31776278.989999998</v>
      </c>
      <c r="D11" s="116">
        <v>28476385.609999999</v>
      </c>
      <c r="E11" s="116">
        <v>27613217.850000001</v>
      </c>
      <c r="F11" s="117">
        <v>31508505.510000002</v>
      </c>
      <c r="G11" s="117">
        <v>31171252.18</v>
      </c>
      <c r="H11" s="117">
        <v>30731949.940000001</v>
      </c>
      <c r="I11" s="117">
        <v>32242873.800000001</v>
      </c>
      <c r="J11" s="117">
        <v>31336551.199999999</v>
      </c>
      <c r="K11" s="117">
        <v>33986319.619999997</v>
      </c>
      <c r="L11" s="114">
        <f t="shared" si="4"/>
        <v>247067055.71000001</v>
      </c>
    </row>
    <row r="12" spans="1:13" ht="27" customHeight="1" x14ac:dyDescent="0.2">
      <c r="A12" s="118" t="s">
        <v>24</v>
      </c>
      <c r="B12" s="116">
        <v>75415154</v>
      </c>
      <c r="C12" s="116">
        <v>32843746.039999999</v>
      </c>
      <c r="D12" s="116">
        <v>1490000</v>
      </c>
      <c r="E12" s="116">
        <v>1490000</v>
      </c>
      <c r="F12" s="117">
        <v>1490000</v>
      </c>
      <c r="G12" s="117">
        <v>8416102.7200000007</v>
      </c>
      <c r="H12" s="117">
        <v>27808126.600000001</v>
      </c>
      <c r="I12" s="117">
        <v>3254425.15</v>
      </c>
      <c r="J12" s="117">
        <v>10253554.189999999</v>
      </c>
      <c r="K12" s="117">
        <v>2193859.71</v>
      </c>
      <c r="L12" s="114">
        <f t="shared" si="4"/>
        <v>56396068.369999997</v>
      </c>
    </row>
    <row r="13" spans="1:13" ht="27" customHeight="1" x14ac:dyDescent="0.2">
      <c r="A13" s="118" t="s">
        <v>25</v>
      </c>
      <c r="B13" s="116"/>
      <c r="C13" s="116"/>
      <c r="D13" s="116"/>
      <c r="E13" s="116"/>
      <c r="F13" s="117"/>
      <c r="G13" s="117"/>
      <c r="H13" s="117"/>
      <c r="I13" s="115"/>
      <c r="J13" s="115"/>
      <c r="K13" s="115"/>
      <c r="L13" s="114">
        <f t="shared" si="4"/>
        <v>0</v>
      </c>
    </row>
    <row r="14" spans="1:13" ht="27" customHeight="1" x14ac:dyDescent="0.2">
      <c r="A14" s="118" t="s">
        <v>26</v>
      </c>
      <c r="B14" s="116"/>
      <c r="C14" s="116"/>
      <c r="D14" s="116"/>
      <c r="E14" s="116"/>
      <c r="F14" s="117"/>
      <c r="G14" s="117"/>
      <c r="H14" s="117"/>
      <c r="I14" s="117"/>
      <c r="J14" s="117"/>
      <c r="K14" s="117"/>
      <c r="L14" s="114">
        <f t="shared" si="4"/>
        <v>0</v>
      </c>
    </row>
    <row r="15" spans="1:13" ht="27" customHeight="1" x14ac:dyDescent="0.2">
      <c r="A15" s="118" t="s">
        <v>27</v>
      </c>
      <c r="B15" s="116">
        <v>52479114</v>
      </c>
      <c r="C15" s="116">
        <v>-8178910</v>
      </c>
      <c r="D15" s="116">
        <v>4233697.51</v>
      </c>
      <c r="E15" s="116">
        <v>4184896.94</v>
      </c>
      <c r="F15" s="117">
        <v>4498956.6399999997</v>
      </c>
      <c r="G15" s="117">
        <v>4510208.55</v>
      </c>
      <c r="H15" s="117">
        <v>4634934.2</v>
      </c>
      <c r="I15" s="117">
        <v>4704763.62</v>
      </c>
      <c r="J15" s="117">
        <v>4756209.43</v>
      </c>
      <c r="K15" s="117">
        <v>5138104.54</v>
      </c>
      <c r="L15" s="114">
        <f t="shared" si="4"/>
        <v>36661771.43</v>
      </c>
    </row>
    <row r="16" spans="1:13" ht="27" customHeight="1" x14ac:dyDescent="0.2">
      <c r="A16" s="119" t="s">
        <v>28</v>
      </c>
      <c r="B16" s="115">
        <f>SUM(B17:B25)</f>
        <v>554445095</v>
      </c>
      <c r="C16" s="115">
        <f>SUM(C17:C25)</f>
        <v>-354019341</v>
      </c>
      <c r="D16" s="115">
        <f>SUM(D17:D25)</f>
        <v>7419014.3099999996</v>
      </c>
      <c r="E16" s="115">
        <f>SUM(E17:E25)</f>
        <v>6779891.0600000005</v>
      </c>
      <c r="F16" s="115">
        <f t="shared" ref="F16" si="5">SUM(F17:F25)</f>
        <v>18424885.240000002</v>
      </c>
      <c r="G16" s="115">
        <f t="shared" ref="G16:K16" si="6">SUM(G17:G25)</f>
        <v>15989903.82</v>
      </c>
      <c r="H16" s="115">
        <f t="shared" si="6"/>
        <v>9400483.4499999993</v>
      </c>
      <c r="I16" s="115">
        <f t="shared" ref="I16" si="7">SUM(I17:I25)</f>
        <v>10380682.470000001</v>
      </c>
      <c r="J16" s="115">
        <f t="shared" si="6"/>
        <v>10333334.469999999</v>
      </c>
      <c r="K16" s="115">
        <f t="shared" si="6"/>
        <v>9852622.0499999989</v>
      </c>
      <c r="L16" s="114">
        <f t="shared" si="4"/>
        <v>88580816.870000005</v>
      </c>
    </row>
    <row r="17" spans="1:12" ht="27" customHeight="1" x14ac:dyDescent="0.2">
      <c r="A17" s="118" t="s">
        <v>29</v>
      </c>
      <c r="B17" s="116">
        <v>35310000</v>
      </c>
      <c r="C17" s="116">
        <v>-1246551</v>
      </c>
      <c r="D17" s="116">
        <v>453071.82</v>
      </c>
      <c r="E17" s="116">
        <v>2126757.5299999998</v>
      </c>
      <c r="F17" s="117">
        <v>3822366.53</v>
      </c>
      <c r="G17" s="117">
        <v>3013876.8</v>
      </c>
      <c r="H17" s="117">
        <v>3616491.86</v>
      </c>
      <c r="I17" s="117">
        <v>3920049.77</v>
      </c>
      <c r="J17" s="117">
        <v>3586829.51</v>
      </c>
      <c r="K17" s="117">
        <v>3844422.05</v>
      </c>
      <c r="L17" s="114">
        <f t="shared" si="4"/>
        <v>24383865.870000001</v>
      </c>
    </row>
    <row r="18" spans="1:12" ht="27" customHeight="1" x14ac:dyDescent="0.2">
      <c r="A18" s="118" t="s">
        <v>30</v>
      </c>
      <c r="B18" s="116">
        <v>327623613</v>
      </c>
      <c r="C18" s="116">
        <v>-322500000</v>
      </c>
      <c r="D18" s="116">
        <v>0</v>
      </c>
      <c r="E18" s="116"/>
      <c r="F18" s="117"/>
      <c r="G18" s="117">
        <v>154759.35999999999</v>
      </c>
      <c r="H18" s="117"/>
      <c r="I18" s="117"/>
      <c r="J18" s="117"/>
      <c r="K18" s="117">
        <v>372866.72</v>
      </c>
      <c r="L18" s="114">
        <f t="shared" si="4"/>
        <v>527626.07999999996</v>
      </c>
    </row>
    <row r="19" spans="1:12" ht="27" customHeight="1" x14ac:dyDescent="0.2">
      <c r="A19" s="118" t="s">
        <v>31</v>
      </c>
      <c r="B19" s="116">
        <v>7900000</v>
      </c>
      <c r="C19" s="116">
        <v>0</v>
      </c>
      <c r="D19" s="116">
        <v>168250</v>
      </c>
      <c r="E19" s="116"/>
      <c r="F19" s="117">
        <v>80500</v>
      </c>
      <c r="G19" s="117"/>
      <c r="H19" s="117">
        <v>577070</v>
      </c>
      <c r="I19" s="117">
        <v>62950</v>
      </c>
      <c r="J19" s="117">
        <v>865520</v>
      </c>
      <c r="K19" s="117"/>
      <c r="L19" s="114">
        <f t="shared" si="4"/>
        <v>1754290</v>
      </c>
    </row>
    <row r="20" spans="1:12" ht="27" customHeight="1" x14ac:dyDescent="0.2">
      <c r="A20" s="118" t="s">
        <v>32</v>
      </c>
      <c r="B20" s="116">
        <v>1100000</v>
      </c>
      <c r="C20" s="116">
        <v>0</v>
      </c>
      <c r="D20" s="116">
        <v>0</v>
      </c>
      <c r="E20" s="116"/>
      <c r="F20" s="117"/>
      <c r="G20" s="117"/>
      <c r="H20" s="117">
        <v>101140</v>
      </c>
      <c r="I20" s="117">
        <v>0</v>
      </c>
      <c r="J20" s="117">
        <v>98220</v>
      </c>
      <c r="K20" s="117"/>
      <c r="L20" s="114">
        <f t="shared" si="4"/>
        <v>199360</v>
      </c>
    </row>
    <row r="21" spans="1:12" ht="27" customHeight="1" x14ac:dyDescent="0.2">
      <c r="A21" s="118" t="s">
        <v>33</v>
      </c>
      <c r="B21" s="116">
        <v>12837188</v>
      </c>
      <c r="C21" s="116">
        <v>7663793</v>
      </c>
      <c r="D21" s="116">
        <v>152024.56</v>
      </c>
      <c r="E21" s="116">
        <v>80000</v>
      </c>
      <c r="F21" s="117">
        <v>80000</v>
      </c>
      <c r="G21" s="117">
        <v>2453417.64</v>
      </c>
      <c r="H21" s="117">
        <v>448448.05</v>
      </c>
      <c r="I21" s="117">
        <v>167975.44</v>
      </c>
      <c r="J21" s="117">
        <v>158454.01999999999</v>
      </c>
      <c r="K21" s="117">
        <v>1590248.01</v>
      </c>
      <c r="L21" s="114">
        <f t="shared" si="4"/>
        <v>5130567.72</v>
      </c>
    </row>
    <row r="22" spans="1:12" ht="27" customHeight="1" x14ac:dyDescent="0.2">
      <c r="A22" s="118" t="s">
        <v>34</v>
      </c>
      <c r="B22" s="116">
        <v>13500000</v>
      </c>
      <c r="C22" s="116"/>
      <c r="D22" s="116">
        <v>915300.33</v>
      </c>
      <c r="E22" s="116">
        <v>1554696.62</v>
      </c>
      <c r="F22" s="117">
        <v>1730005.24</v>
      </c>
      <c r="G22" s="117">
        <v>904216.3</v>
      </c>
      <c r="H22" s="117">
        <v>1557521.69</v>
      </c>
      <c r="I22" s="117">
        <v>1457341.82</v>
      </c>
      <c r="J22" s="117">
        <v>738859.77</v>
      </c>
      <c r="K22" s="117">
        <v>2038407.07</v>
      </c>
      <c r="L22" s="114">
        <f t="shared" si="4"/>
        <v>10896348.84</v>
      </c>
    </row>
    <row r="23" spans="1:12" ht="45.75" customHeight="1" x14ac:dyDescent="0.2">
      <c r="A23" s="118" t="s">
        <v>35</v>
      </c>
      <c r="B23" s="116">
        <v>24201990</v>
      </c>
      <c r="C23" s="116">
        <v>-2100000</v>
      </c>
      <c r="D23" s="116">
        <v>5340000</v>
      </c>
      <c r="E23" s="116">
        <v>28340.11</v>
      </c>
      <c r="F23" s="117"/>
      <c r="G23" s="117">
        <v>192618.61</v>
      </c>
      <c r="H23" s="117">
        <v>192762.85</v>
      </c>
      <c r="I23" s="117">
        <v>917679.16</v>
      </c>
      <c r="J23" s="117">
        <v>1177822.19</v>
      </c>
      <c r="K23" s="117">
        <v>199794.8</v>
      </c>
      <c r="L23" s="114">
        <f t="shared" si="4"/>
        <v>8049017.7199999997</v>
      </c>
    </row>
    <row r="24" spans="1:12" ht="43.5" customHeight="1" x14ac:dyDescent="0.2">
      <c r="A24" s="118" t="s">
        <v>36</v>
      </c>
      <c r="B24" s="116">
        <v>89772304</v>
      </c>
      <c r="C24" s="116">
        <v>-33584538</v>
      </c>
      <c r="D24" s="116">
        <v>0</v>
      </c>
      <c r="E24" s="116">
        <v>1276354.48</v>
      </c>
      <c r="F24" s="117">
        <v>9356315.3900000006</v>
      </c>
      <c r="G24" s="117">
        <v>6513798.79</v>
      </c>
      <c r="H24" s="117">
        <v>25489</v>
      </c>
      <c r="I24" s="117">
        <v>250640</v>
      </c>
      <c r="J24" s="117">
        <v>395663.98</v>
      </c>
      <c r="K24" s="117">
        <v>507314</v>
      </c>
      <c r="L24" s="114">
        <f t="shared" si="4"/>
        <v>18325575.640000001</v>
      </c>
    </row>
    <row r="25" spans="1:12" ht="27" customHeight="1" x14ac:dyDescent="0.2">
      <c r="A25" s="118" t="s">
        <v>37</v>
      </c>
      <c r="B25" s="116">
        <v>42200000</v>
      </c>
      <c r="C25" s="116">
        <v>-2252045</v>
      </c>
      <c r="D25" s="116">
        <v>390367.6</v>
      </c>
      <c r="E25" s="116">
        <v>1713742.32</v>
      </c>
      <c r="F25" s="117">
        <v>3355698.08</v>
      </c>
      <c r="G25" s="117">
        <v>2757216.32</v>
      </c>
      <c r="H25" s="117">
        <v>2881560</v>
      </c>
      <c r="I25" s="117">
        <v>3604046.28</v>
      </c>
      <c r="J25" s="117">
        <v>3311965</v>
      </c>
      <c r="K25" s="117">
        <v>1299569.3999999999</v>
      </c>
      <c r="L25" s="114">
        <f t="shared" si="4"/>
        <v>19314165</v>
      </c>
    </row>
    <row r="26" spans="1:12" ht="27" customHeight="1" x14ac:dyDescent="0.2">
      <c r="A26" s="119" t="s">
        <v>38</v>
      </c>
      <c r="B26" s="115">
        <f>SUM(B27:B35)</f>
        <v>79710000</v>
      </c>
      <c r="C26" s="115">
        <f>SUM(C27:C35)</f>
        <v>619559232.95000005</v>
      </c>
      <c r="D26" s="115">
        <f>SUM(D27:D35)</f>
        <v>0</v>
      </c>
      <c r="E26" s="115">
        <f>SUM(E27:E35)</f>
        <v>25750000</v>
      </c>
      <c r="F26" s="115">
        <f t="shared" ref="F26" si="8">SUM(F27:F35)</f>
        <v>59950427.600000001</v>
      </c>
      <c r="G26" s="115">
        <f t="shared" ref="G26:K26" si="9">SUM(G27:G35)</f>
        <v>31824974.880000003</v>
      </c>
      <c r="H26" s="115">
        <f t="shared" si="9"/>
        <v>91907398.599999994</v>
      </c>
      <c r="I26" s="115">
        <f t="shared" ref="I26" si="10">SUM(I27:I35)</f>
        <v>2082784.5299999998</v>
      </c>
      <c r="J26" s="115">
        <f t="shared" si="9"/>
        <v>130788968.56999999</v>
      </c>
      <c r="K26" s="115">
        <f t="shared" si="9"/>
        <v>2155107.9</v>
      </c>
      <c r="L26" s="114">
        <f t="shared" si="4"/>
        <v>344459662.07999992</v>
      </c>
    </row>
    <row r="27" spans="1:12" ht="27" customHeight="1" x14ac:dyDescent="0.2">
      <c r="A27" s="118" t="s">
        <v>39</v>
      </c>
      <c r="B27" s="116">
        <v>3600000</v>
      </c>
      <c r="C27" s="116">
        <v>950000</v>
      </c>
      <c r="D27" s="116">
        <v>0</v>
      </c>
      <c r="E27" s="116"/>
      <c r="F27" s="117">
        <v>56050</v>
      </c>
      <c r="G27" s="117">
        <v>33839.300000000003</v>
      </c>
      <c r="H27" s="117">
        <v>456696.81</v>
      </c>
      <c r="I27" s="117">
        <v>297581.68</v>
      </c>
      <c r="J27" s="117">
        <v>1245922.33</v>
      </c>
      <c r="K27" s="117">
        <v>53631</v>
      </c>
      <c r="L27" s="114">
        <f t="shared" si="4"/>
        <v>2143721.12</v>
      </c>
    </row>
    <row r="28" spans="1:12" ht="27" customHeight="1" x14ac:dyDescent="0.2">
      <c r="A28" s="118" t="s">
        <v>40</v>
      </c>
      <c r="B28" s="116">
        <v>10600000</v>
      </c>
      <c r="C28" s="116">
        <v>-170245</v>
      </c>
      <c r="D28" s="116">
        <v>0</v>
      </c>
      <c r="E28" s="116"/>
      <c r="F28" s="117"/>
      <c r="G28" s="117"/>
      <c r="H28" s="117">
        <v>1100</v>
      </c>
      <c r="I28" s="117"/>
      <c r="J28" s="117"/>
      <c r="K28" s="117">
        <v>19824</v>
      </c>
      <c r="L28" s="114">
        <f t="shared" si="4"/>
        <v>20924</v>
      </c>
    </row>
    <row r="29" spans="1:12" ht="27" customHeight="1" x14ac:dyDescent="0.2">
      <c r="A29" s="118" t="s">
        <v>41</v>
      </c>
      <c r="B29" s="116">
        <v>8450000</v>
      </c>
      <c r="C29" s="116">
        <v>617764711</v>
      </c>
      <c r="D29" s="116">
        <v>0</v>
      </c>
      <c r="E29" s="116">
        <v>25750000</v>
      </c>
      <c r="F29" s="117">
        <v>59558880</v>
      </c>
      <c r="G29" s="117">
        <v>27841120</v>
      </c>
      <c r="H29" s="117">
        <v>82404714.859999999</v>
      </c>
      <c r="I29" s="117">
        <v>103545</v>
      </c>
      <c r="J29" s="117">
        <v>124648364.31</v>
      </c>
      <c r="K29" s="117">
        <v>113162</v>
      </c>
      <c r="L29" s="114">
        <f t="shared" si="4"/>
        <v>320419786.17000002</v>
      </c>
    </row>
    <row r="30" spans="1:12" ht="27" customHeight="1" x14ac:dyDescent="0.2">
      <c r="A30" s="118" t="s">
        <v>42</v>
      </c>
      <c r="B30" s="116">
        <v>2000000</v>
      </c>
      <c r="C30" s="116"/>
      <c r="D30" s="116">
        <v>0</v>
      </c>
      <c r="E30" s="116"/>
      <c r="F30" s="117"/>
      <c r="G30" s="117"/>
      <c r="H30" s="117"/>
      <c r="I30" s="117"/>
      <c r="J30" s="117"/>
      <c r="K30" s="117"/>
      <c r="L30" s="114">
        <f t="shared" si="4"/>
        <v>0</v>
      </c>
    </row>
    <row r="31" spans="1:12" ht="27" customHeight="1" x14ac:dyDescent="0.2">
      <c r="A31" s="118" t="s">
        <v>43</v>
      </c>
      <c r="B31" s="116">
        <v>2815000</v>
      </c>
      <c r="C31" s="116">
        <v>-585233.05000000005</v>
      </c>
      <c r="D31" s="116">
        <v>0</v>
      </c>
      <c r="E31" s="116"/>
      <c r="F31" s="117"/>
      <c r="G31" s="117"/>
      <c r="H31" s="117">
        <v>1153.33</v>
      </c>
      <c r="I31" s="117"/>
      <c r="J31" s="117">
        <v>12603.98</v>
      </c>
      <c r="K31" s="117"/>
      <c r="L31" s="114">
        <f t="shared" si="4"/>
        <v>13757.31</v>
      </c>
    </row>
    <row r="32" spans="1:12" ht="42" customHeight="1" x14ac:dyDescent="0.2">
      <c r="A32" s="118" t="s">
        <v>44</v>
      </c>
      <c r="B32" s="116">
        <v>620000</v>
      </c>
      <c r="C32" s="116">
        <v>600000</v>
      </c>
      <c r="D32" s="116">
        <v>0</v>
      </c>
      <c r="E32" s="116"/>
      <c r="F32" s="117"/>
      <c r="G32" s="117"/>
      <c r="H32" s="117">
        <v>13519.64</v>
      </c>
      <c r="I32" s="117">
        <v>12162.47</v>
      </c>
      <c r="J32" s="117">
        <v>525225.91</v>
      </c>
      <c r="K32" s="117">
        <v>292227</v>
      </c>
      <c r="L32" s="114">
        <f t="shared" si="4"/>
        <v>843135.02</v>
      </c>
    </row>
    <row r="33" spans="1:12" ht="39" customHeight="1" x14ac:dyDescent="0.2">
      <c r="A33" s="118" t="s">
        <v>45</v>
      </c>
      <c r="B33" s="116">
        <v>16575000</v>
      </c>
      <c r="C33" s="116"/>
      <c r="D33" s="116">
        <v>0</v>
      </c>
      <c r="E33" s="116"/>
      <c r="F33" s="117">
        <v>9440</v>
      </c>
      <c r="G33" s="117">
        <v>1840000</v>
      </c>
      <c r="H33" s="117">
        <v>972518.99</v>
      </c>
      <c r="I33" s="117">
        <v>960279.98</v>
      </c>
      <c r="J33" s="117">
        <v>1103300.3799999999</v>
      </c>
      <c r="K33" s="117">
        <v>173347.5</v>
      </c>
      <c r="L33" s="114">
        <f t="shared" si="4"/>
        <v>5058886.8499999996</v>
      </c>
    </row>
    <row r="34" spans="1:12" ht="39.75" customHeight="1" x14ac:dyDescent="0.2">
      <c r="A34" s="118" t="s">
        <v>46</v>
      </c>
      <c r="B34" s="116"/>
      <c r="C34" s="116"/>
      <c r="D34" s="116">
        <v>0</v>
      </c>
      <c r="E34" s="116"/>
      <c r="F34" s="117"/>
      <c r="G34" s="117"/>
      <c r="H34" s="117"/>
      <c r="I34" s="117"/>
      <c r="J34" s="117"/>
      <c r="K34" s="117"/>
      <c r="L34" s="114">
        <f t="shared" si="4"/>
        <v>0</v>
      </c>
    </row>
    <row r="35" spans="1:12" ht="27" customHeight="1" x14ac:dyDescent="0.2">
      <c r="A35" s="118" t="s">
        <v>47</v>
      </c>
      <c r="B35" s="116">
        <v>35050000</v>
      </c>
      <c r="C35" s="116">
        <v>1000000</v>
      </c>
      <c r="D35" s="116">
        <v>0</v>
      </c>
      <c r="E35" s="116"/>
      <c r="F35" s="117">
        <v>326057.59999999998</v>
      </c>
      <c r="G35" s="117">
        <v>2110015.58</v>
      </c>
      <c r="H35" s="117">
        <v>8057694.9699999997</v>
      </c>
      <c r="I35" s="117">
        <v>709215.4</v>
      </c>
      <c r="J35" s="117">
        <v>3253551.66</v>
      </c>
      <c r="K35" s="117">
        <v>1502916.4</v>
      </c>
      <c r="L35" s="114">
        <f t="shared" si="4"/>
        <v>15959451.610000001</v>
      </c>
    </row>
    <row r="36" spans="1:12" ht="27" customHeight="1" x14ac:dyDescent="0.2">
      <c r="A36" s="119" t="s">
        <v>48</v>
      </c>
      <c r="B36" s="115">
        <f>SUM(B37:B42)</f>
        <v>0</v>
      </c>
      <c r="C36" s="115"/>
      <c r="D36" s="115">
        <f>SUM(D37:D42)</f>
        <v>0</v>
      </c>
      <c r="E36" s="115"/>
      <c r="F36" s="116"/>
      <c r="G36" s="116"/>
      <c r="H36" s="116"/>
      <c r="I36" s="116"/>
      <c r="J36" s="116"/>
      <c r="K36" s="116"/>
      <c r="L36" s="114">
        <f t="shared" si="4"/>
        <v>0</v>
      </c>
    </row>
    <row r="37" spans="1:12" ht="27" customHeight="1" x14ac:dyDescent="0.2">
      <c r="A37" s="118" t="s">
        <v>49</v>
      </c>
      <c r="B37" s="116">
        <v>0</v>
      </c>
      <c r="C37" s="116"/>
      <c r="D37" s="116">
        <v>0</v>
      </c>
      <c r="E37" s="116"/>
      <c r="F37" s="117"/>
      <c r="G37" s="117"/>
      <c r="H37" s="117"/>
      <c r="I37" s="117"/>
      <c r="J37" s="117"/>
      <c r="K37" s="117"/>
      <c r="L37" s="114">
        <f t="shared" si="4"/>
        <v>0</v>
      </c>
    </row>
    <row r="38" spans="1:12" ht="38.25" customHeight="1" x14ac:dyDescent="0.2">
      <c r="A38" s="118" t="s">
        <v>50</v>
      </c>
      <c r="B38" s="116"/>
      <c r="C38" s="116"/>
      <c r="D38" s="116"/>
      <c r="E38" s="116"/>
      <c r="F38" s="117"/>
      <c r="G38" s="117"/>
      <c r="H38" s="117"/>
      <c r="I38" s="117"/>
      <c r="J38" s="117"/>
      <c r="K38" s="117"/>
      <c r="L38" s="114">
        <f t="shared" si="4"/>
        <v>0</v>
      </c>
    </row>
    <row r="39" spans="1:12" ht="42" customHeight="1" x14ac:dyDescent="0.2">
      <c r="A39" s="118" t="s">
        <v>51</v>
      </c>
      <c r="B39" s="116"/>
      <c r="C39" s="116"/>
      <c r="D39" s="116"/>
      <c r="E39" s="116"/>
      <c r="F39" s="117"/>
      <c r="G39" s="117"/>
      <c r="H39" s="117"/>
      <c r="I39" s="117"/>
      <c r="J39" s="117"/>
      <c r="K39" s="117"/>
      <c r="L39" s="114">
        <f t="shared" si="4"/>
        <v>0</v>
      </c>
    </row>
    <row r="40" spans="1:12" ht="42" customHeight="1" x14ac:dyDescent="0.2">
      <c r="A40" s="118" t="s">
        <v>52</v>
      </c>
      <c r="B40" s="116"/>
      <c r="C40" s="116"/>
      <c r="D40" s="116"/>
      <c r="E40" s="116"/>
      <c r="F40" s="117"/>
      <c r="G40" s="117"/>
      <c r="H40" s="117"/>
      <c r="I40" s="117"/>
      <c r="J40" s="117"/>
      <c r="K40" s="117"/>
      <c r="L40" s="114">
        <f t="shared" si="4"/>
        <v>0</v>
      </c>
    </row>
    <row r="41" spans="1:12" ht="39.75" customHeight="1" x14ac:dyDescent="0.2">
      <c r="A41" s="118" t="s">
        <v>53</v>
      </c>
      <c r="B41" s="116"/>
      <c r="C41" s="116"/>
      <c r="D41" s="116"/>
      <c r="E41" s="116"/>
      <c r="F41" s="117"/>
      <c r="G41" s="117"/>
      <c r="H41" s="117"/>
      <c r="I41" s="117"/>
      <c r="J41" s="117"/>
      <c r="K41" s="117"/>
      <c r="L41" s="114">
        <f t="shared" si="4"/>
        <v>0</v>
      </c>
    </row>
    <row r="42" spans="1:12" ht="27" customHeight="1" x14ac:dyDescent="0.2">
      <c r="A42" s="118" t="s">
        <v>54</v>
      </c>
      <c r="B42" s="116"/>
      <c r="C42" s="116"/>
      <c r="D42" s="116"/>
      <c r="E42" s="116"/>
      <c r="F42" s="117"/>
      <c r="G42" s="117"/>
      <c r="H42" s="117"/>
      <c r="I42" s="117"/>
      <c r="J42" s="117"/>
      <c r="K42" s="117"/>
      <c r="L42" s="114">
        <f t="shared" si="4"/>
        <v>0</v>
      </c>
    </row>
    <row r="43" spans="1:12" ht="27" customHeight="1" x14ac:dyDescent="0.2">
      <c r="A43" s="118" t="s">
        <v>55</v>
      </c>
      <c r="B43" s="116"/>
      <c r="C43" s="116"/>
      <c r="D43" s="116"/>
      <c r="E43" s="116"/>
      <c r="F43" s="117"/>
      <c r="G43" s="117"/>
      <c r="H43" s="117"/>
      <c r="I43" s="117"/>
      <c r="J43" s="117"/>
      <c r="K43" s="117"/>
      <c r="L43" s="114">
        <f t="shared" si="4"/>
        <v>0</v>
      </c>
    </row>
    <row r="44" spans="1:12" ht="36.75" customHeight="1" x14ac:dyDescent="0.2">
      <c r="A44" s="118" t="s">
        <v>56</v>
      </c>
      <c r="B44" s="115">
        <f>SUM(B45:B51)</f>
        <v>0</v>
      </c>
      <c r="C44" s="115">
        <f>SUM(C45:C51)</f>
        <v>0</v>
      </c>
      <c r="D44" s="115">
        <f>SUM(D45:D51)</f>
        <v>0</v>
      </c>
      <c r="E44" s="115">
        <f t="shared" ref="E44:F44" si="11">SUM(E45:E51)</f>
        <v>0</v>
      </c>
      <c r="F44" s="115">
        <f t="shared" si="11"/>
        <v>0</v>
      </c>
      <c r="G44" s="115">
        <f t="shared" ref="G44:H44" si="12">SUM(G45:G51)</f>
        <v>0</v>
      </c>
      <c r="H44" s="115">
        <f t="shared" si="12"/>
        <v>0</v>
      </c>
      <c r="I44" s="115" t="s">
        <v>132</v>
      </c>
      <c r="J44" s="115" t="s">
        <v>132</v>
      </c>
      <c r="K44" s="115"/>
      <c r="L44" s="114">
        <f t="shared" si="4"/>
        <v>0</v>
      </c>
    </row>
    <row r="45" spans="1:12" ht="27" customHeight="1" x14ac:dyDescent="0.2">
      <c r="A45" s="119" t="s">
        <v>57</v>
      </c>
      <c r="B45" s="116"/>
      <c r="C45" s="116"/>
      <c r="D45" s="116"/>
      <c r="E45" s="116"/>
      <c r="F45" s="117"/>
      <c r="G45" s="117"/>
      <c r="H45" s="117"/>
      <c r="I45" s="117"/>
      <c r="J45" s="117"/>
      <c r="K45" s="117"/>
      <c r="L45" s="114">
        <f t="shared" si="4"/>
        <v>0</v>
      </c>
    </row>
    <row r="46" spans="1:12" ht="36" customHeight="1" x14ac:dyDescent="0.2">
      <c r="A46" s="118" t="s">
        <v>58</v>
      </c>
      <c r="B46" s="116"/>
      <c r="C46" s="116"/>
      <c r="D46" s="116"/>
      <c r="E46" s="116"/>
      <c r="F46" s="117"/>
      <c r="G46" s="117"/>
      <c r="H46" s="117"/>
      <c r="I46" s="117"/>
      <c r="J46" s="117"/>
      <c r="K46" s="117"/>
      <c r="L46" s="114">
        <f t="shared" si="4"/>
        <v>0</v>
      </c>
    </row>
    <row r="47" spans="1:12" ht="49.5" customHeight="1" x14ac:dyDescent="0.2">
      <c r="A47" s="118" t="s">
        <v>59</v>
      </c>
      <c r="B47" s="116"/>
      <c r="C47" s="116"/>
      <c r="D47" s="116"/>
      <c r="E47" s="116"/>
      <c r="F47" s="117"/>
      <c r="G47" s="117"/>
      <c r="H47" s="117"/>
      <c r="I47" s="117"/>
      <c r="J47" s="117"/>
      <c r="K47" s="117"/>
      <c r="L47" s="114">
        <f t="shared" si="4"/>
        <v>0</v>
      </c>
    </row>
    <row r="48" spans="1:12" ht="42" customHeight="1" x14ac:dyDescent="0.2">
      <c r="A48" s="118" t="s">
        <v>60</v>
      </c>
      <c r="B48" s="116"/>
      <c r="C48" s="116"/>
      <c r="D48" s="116"/>
      <c r="E48" s="116"/>
      <c r="F48" s="117"/>
      <c r="G48" s="117"/>
      <c r="H48" s="117"/>
      <c r="I48" s="117"/>
      <c r="J48" s="117"/>
      <c r="K48" s="117"/>
      <c r="L48" s="114">
        <f t="shared" si="4"/>
        <v>0</v>
      </c>
    </row>
    <row r="49" spans="1:12" ht="36.75" customHeight="1" x14ac:dyDescent="0.2">
      <c r="A49" s="118" t="s">
        <v>61</v>
      </c>
      <c r="B49" s="116"/>
      <c r="C49" s="116"/>
      <c r="D49" s="116"/>
      <c r="E49" s="116"/>
      <c r="F49" s="117"/>
      <c r="G49" s="117"/>
      <c r="H49" s="117"/>
      <c r="I49" s="117"/>
      <c r="J49" s="117"/>
      <c r="K49" s="117"/>
      <c r="L49" s="114">
        <f t="shared" si="4"/>
        <v>0</v>
      </c>
    </row>
    <row r="50" spans="1:12" ht="27" customHeight="1" x14ac:dyDescent="0.2">
      <c r="A50" s="118" t="s">
        <v>62</v>
      </c>
      <c r="B50" s="116"/>
      <c r="C50" s="116"/>
      <c r="D50" s="116"/>
      <c r="E50" s="116"/>
      <c r="F50" s="117"/>
      <c r="G50" s="117"/>
      <c r="H50" s="117"/>
      <c r="I50" s="117"/>
      <c r="J50" s="117"/>
      <c r="K50" s="117"/>
      <c r="L50" s="114">
        <f t="shared" si="4"/>
        <v>0</v>
      </c>
    </row>
    <row r="51" spans="1:12" ht="36.75" customHeight="1" x14ac:dyDescent="0.2">
      <c r="A51" s="118" t="s">
        <v>63</v>
      </c>
      <c r="B51" s="116"/>
      <c r="C51" s="116"/>
      <c r="D51" s="116"/>
      <c r="E51" s="116"/>
      <c r="F51" s="117"/>
      <c r="G51" s="117"/>
      <c r="H51" s="117"/>
      <c r="I51" s="117"/>
      <c r="J51" s="117"/>
      <c r="K51" s="117"/>
      <c r="L51" s="114">
        <f t="shared" si="4"/>
        <v>0</v>
      </c>
    </row>
    <row r="52" spans="1:12" ht="27" customHeight="1" x14ac:dyDescent="0.2">
      <c r="A52" s="119" t="s">
        <v>64</v>
      </c>
      <c r="B52" s="115">
        <f>SUM(B53:B61)</f>
        <v>52109661</v>
      </c>
      <c r="C52" s="115">
        <f>SUM(C53:C61)</f>
        <v>23500000</v>
      </c>
      <c r="D52" s="115">
        <f>SUM(D53:D61)</f>
        <v>0</v>
      </c>
      <c r="E52" s="115">
        <f t="shared" ref="E52:F52" si="13">SUM(E53:E61)</f>
        <v>0</v>
      </c>
      <c r="F52" s="115">
        <f t="shared" si="13"/>
        <v>0</v>
      </c>
      <c r="G52" s="115">
        <f t="shared" ref="G52:L52" si="14">SUM(G53:G61)</f>
        <v>8875665</v>
      </c>
      <c r="H52" s="115">
        <f t="shared" si="14"/>
        <v>1223447.51</v>
      </c>
      <c r="I52" s="115">
        <f t="shared" ref="I52" si="15">SUM(I53:I61)</f>
        <v>2415884.7999999998</v>
      </c>
      <c r="J52" s="115">
        <f t="shared" si="14"/>
        <v>2020756.79</v>
      </c>
      <c r="K52" s="115">
        <f t="shared" si="14"/>
        <v>0</v>
      </c>
      <c r="L52" s="114">
        <f t="shared" si="4"/>
        <v>14535754.099999998</v>
      </c>
    </row>
    <row r="53" spans="1:12" ht="27" customHeight="1" x14ac:dyDescent="0.2">
      <c r="A53" s="118" t="s">
        <v>65</v>
      </c>
      <c r="B53" s="116">
        <v>24200000</v>
      </c>
      <c r="C53" s="116">
        <v>20900000</v>
      </c>
      <c r="D53" s="116"/>
      <c r="E53" s="116"/>
      <c r="F53" s="117"/>
      <c r="G53" s="117">
        <v>8401305</v>
      </c>
      <c r="H53" s="117">
        <v>1099547.51</v>
      </c>
      <c r="I53" s="117">
        <v>2317826.7999999998</v>
      </c>
      <c r="J53" s="117">
        <v>899579.79</v>
      </c>
      <c r="K53" s="117"/>
      <c r="L53" s="114">
        <f t="shared" si="4"/>
        <v>12718259.099999998</v>
      </c>
    </row>
    <row r="54" spans="1:12" ht="42" customHeight="1" x14ac:dyDescent="0.2">
      <c r="A54" s="118" t="s">
        <v>66</v>
      </c>
      <c r="B54" s="116">
        <v>1100000</v>
      </c>
      <c r="C54" s="116">
        <v>100000</v>
      </c>
      <c r="D54" s="116"/>
      <c r="E54" s="116"/>
      <c r="F54" s="117"/>
      <c r="G54" s="117">
        <v>28320</v>
      </c>
      <c r="H54" s="117"/>
      <c r="I54" s="117">
        <v>98058</v>
      </c>
      <c r="J54" s="117">
        <v>444860</v>
      </c>
      <c r="K54" s="117"/>
      <c r="L54" s="114">
        <f t="shared" si="4"/>
        <v>571238</v>
      </c>
    </row>
    <row r="55" spans="1:12" ht="27" customHeight="1" x14ac:dyDescent="0.2">
      <c r="A55" s="118" t="s">
        <v>67</v>
      </c>
      <c r="B55" s="116">
        <v>250000</v>
      </c>
      <c r="C55" s="116"/>
      <c r="D55" s="116"/>
      <c r="E55" s="116"/>
      <c r="F55" s="117"/>
      <c r="G55" s="117"/>
      <c r="H55" s="117"/>
      <c r="I55" s="117"/>
      <c r="J55" s="117"/>
      <c r="K55" s="117"/>
      <c r="L55" s="114">
        <f t="shared" si="4"/>
        <v>0</v>
      </c>
    </row>
    <row r="56" spans="1:12" ht="38.25" customHeight="1" x14ac:dyDescent="0.2">
      <c r="A56" s="118" t="s">
        <v>68</v>
      </c>
      <c r="B56" s="116">
        <v>11850000</v>
      </c>
      <c r="C56" s="116"/>
      <c r="D56" s="116"/>
      <c r="E56" s="116"/>
      <c r="F56" s="117"/>
      <c r="G56" s="117"/>
      <c r="H56" s="117"/>
      <c r="I56" s="117"/>
      <c r="J56" s="117">
        <v>0</v>
      </c>
      <c r="K56" s="117"/>
      <c r="L56" s="114">
        <f t="shared" si="4"/>
        <v>0</v>
      </c>
    </row>
    <row r="57" spans="1:12" ht="27" customHeight="1" x14ac:dyDescent="0.2">
      <c r="A57" s="118" t="s">
        <v>69</v>
      </c>
      <c r="B57" s="116">
        <v>8600000</v>
      </c>
      <c r="C57" s="116"/>
      <c r="D57" s="116"/>
      <c r="E57" s="116"/>
      <c r="F57" s="117"/>
      <c r="G57" s="117">
        <v>446040</v>
      </c>
      <c r="H57" s="117">
        <v>123900</v>
      </c>
      <c r="I57" s="117">
        <v>0</v>
      </c>
      <c r="J57" s="117">
        <v>676317</v>
      </c>
      <c r="K57" s="117"/>
      <c r="L57" s="114">
        <f t="shared" si="4"/>
        <v>1246257</v>
      </c>
    </row>
    <row r="58" spans="1:12" ht="27" customHeight="1" x14ac:dyDescent="0.2">
      <c r="A58" s="118" t="s">
        <v>70</v>
      </c>
      <c r="B58" s="116">
        <v>3000000</v>
      </c>
      <c r="C58" s="116"/>
      <c r="D58" s="116"/>
      <c r="E58" s="116"/>
      <c r="F58" s="117"/>
      <c r="G58" s="117"/>
      <c r="H58" s="117"/>
      <c r="I58" s="117"/>
      <c r="J58" s="117"/>
      <c r="K58" s="117"/>
      <c r="L58" s="114">
        <f t="shared" si="4"/>
        <v>0</v>
      </c>
    </row>
    <row r="59" spans="1:12" ht="27" customHeight="1" x14ac:dyDescent="0.2">
      <c r="A59" s="118" t="s">
        <v>71</v>
      </c>
      <c r="B59" s="116"/>
      <c r="C59" s="116"/>
      <c r="D59" s="116"/>
      <c r="E59" s="116"/>
      <c r="F59" s="117"/>
      <c r="G59" s="117"/>
      <c r="H59" s="117"/>
      <c r="I59" s="117"/>
      <c r="J59" s="117"/>
      <c r="K59" s="117"/>
      <c r="L59" s="114">
        <f t="shared" si="4"/>
        <v>0</v>
      </c>
    </row>
    <row r="60" spans="1:12" ht="27" customHeight="1" x14ac:dyDescent="0.2">
      <c r="A60" s="118" t="s">
        <v>72</v>
      </c>
      <c r="B60" s="116">
        <v>1109661</v>
      </c>
      <c r="C60" s="116">
        <v>3500000</v>
      </c>
      <c r="D60" s="116"/>
      <c r="E60" s="116"/>
      <c r="F60" s="117"/>
      <c r="G60" s="117"/>
      <c r="H60" s="117"/>
      <c r="I60" s="117"/>
      <c r="J60" s="117"/>
      <c r="K60" s="117"/>
      <c r="L60" s="114">
        <f t="shared" si="4"/>
        <v>0</v>
      </c>
    </row>
    <row r="61" spans="1:12" ht="36.75" customHeight="1" x14ac:dyDescent="0.2">
      <c r="A61" s="118" t="s">
        <v>73</v>
      </c>
      <c r="B61" s="116">
        <v>2000000</v>
      </c>
      <c r="C61" s="116">
        <v>-1000000</v>
      </c>
      <c r="D61" s="116"/>
      <c r="E61" s="116"/>
      <c r="F61" s="117"/>
      <c r="G61" s="117"/>
      <c r="H61" s="117"/>
      <c r="I61" s="117"/>
      <c r="J61" s="117"/>
      <c r="K61" s="117"/>
      <c r="L61" s="114">
        <f t="shared" si="4"/>
        <v>0</v>
      </c>
    </row>
    <row r="62" spans="1:12" ht="27" customHeight="1" x14ac:dyDescent="0.2">
      <c r="A62" s="119" t="s">
        <v>74</v>
      </c>
      <c r="B62" s="115">
        <f>SUM(B63:B65)</f>
        <v>10000000</v>
      </c>
      <c r="C62" s="115">
        <f>SUM(C63:C65)</f>
        <v>1325000</v>
      </c>
      <c r="D62" s="115">
        <f>SUM(D63:D65)</f>
        <v>0</v>
      </c>
      <c r="E62" s="115">
        <f t="shared" ref="E62:F62" si="16">SUM(E63:E65)</f>
        <v>0</v>
      </c>
      <c r="F62" s="115">
        <f t="shared" si="16"/>
        <v>3741692.71</v>
      </c>
      <c r="G62" s="115">
        <f t="shared" ref="G62:L62" si="17">SUM(G63:G65)</f>
        <v>0</v>
      </c>
      <c r="H62" s="115">
        <f t="shared" si="17"/>
        <v>0</v>
      </c>
      <c r="I62" s="115">
        <f t="shared" ref="I62" si="18">SUM(I63:I65)</f>
        <v>2838958.07</v>
      </c>
      <c r="J62" s="115">
        <f t="shared" si="17"/>
        <v>0</v>
      </c>
      <c r="K62" s="115">
        <f t="shared" si="17"/>
        <v>0</v>
      </c>
      <c r="L62" s="114">
        <f t="shared" si="4"/>
        <v>6580650.7799999993</v>
      </c>
    </row>
    <row r="63" spans="1:12" ht="27" customHeight="1" x14ac:dyDescent="0.2">
      <c r="A63" s="118" t="s">
        <v>75</v>
      </c>
      <c r="B63" s="116">
        <v>10000000</v>
      </c>
      <c r="C63" s="116">
        <v>1325000</v>
      </c>
      <c r="D63" s="116"/>
      <c r="E63" s="116"/>
      <c r="F63" s="117">
        <v>3741692.71</v>
      </c>
      <c r="G63" s="117">
        <v>0</v>
      </c>
      <c r="H63" s="117">
        <v>0</v>
      </c>
      <c r="I63" s="117">
        <v>2838958.07</v>
      </c>
      <c r="J63" s="117">
        <v>0</v>
      </c>
      <c r="K63" s="117"/>
      <c r="L63" s="114">
        <f t="shared" si="4"/>
        <v>6580650.7799999993</v>
      </c>
    </row>
    <row r="64" spans="1:12" ht="27" customHeight="1" x14ac:dyDescent="0.2">
      <c r="A64" s="118" t="s">
        <v>76</v>
      </c>
      <c r="B64" s="116"/>
      <c r="C64" s="116"/>
      <c r="D64" s="116"/>
      <c r="E64" s="116"/>
      <c r="F64" s="117"/>
      <c r="G64" s="117"/>
      <c r="H64" s="117"/>
      <c r="I64" s="117"/>
      <c r="J64" s="117"/>
      <c r="K64" s="117"/>
      <c r="L64" s="114">
        <f t="shared" si="4"/>
        <v>0</v>
      </c>
    </row>
    <row r="65" spans="1:12" ht="27" customHeight="1" x14ac:dyDescent="0.2">
      <c r="A65" s="118" t="s">
        <v>77</v>
      </c>
      <c r="B65" s="116"/>
      <c r="C65" s="116"/>
      <c r="D65" s="116"/>
      <c r="E65" s="116"/>
      <c r="F65" s="117"/>
      <c r="G65" s="117"/>
      <c r="H65" s="117"/>
      <c r="I65" s="117"/>
      <c r="J65" s="117"/>
      <c r="K65" s="117"/>
      <c r="L65" s="114">
        <f t="shared" si="4"/>
        <v>0</v>
      </c>
    </row>
    <row r="66" spans="1:12" ht="44.25" customHeight="1" x14ac:dyDescent="0.2">
      <c r="A66" s="118" t="s">
        <v>78</v>
      </c>
      <c r="B66" s="116"/>
      <c r="C66" s="116"/>
      <c r="D66" s="116"/>
      <c r="E66" s="116"/>
      <c r="F66" s="117"/>
      <c r="G66" s="117"/>
      <c r="H66" s="117"/>
      <c r="I66" s="117"/>
      <c r="J66" s="117"/>
      <c r="K66" s="117"/>
      <c r="L66" s="114">
        <f t="shared" si="4"/>
        <v>0</v>
      </c>
    </row>
    <row r="67" spans="1:12" ht="42" customHeight="1" x14ac:dyDescent="0.2">
      <c r="A67" s="119" t="s">
        <v>79</v>
      </c>
      <c r="B67" s="115"/>
      <c r="C67" s="115"/>
      <c r="D67" s="115"/>
      <c r="E67" s="115"/>
      <c r="F67" s="117"/>
      <c r="G67" s="117"/>
      <c r="H67" s="117"/>
      <c r="I67" s="117"/>
      <c r="J67" s="117"/>
      <c r="K67" s="117"/>
      <c r="L67" s="114">
        <f t="shared" si="4"/>
        <v>0</v>
      </c>
    </row>
    <row r="68" spans="1:12" ht="27" customHeight="1" x14ac:dyDescent="0.2">
      <c r="A68" s="118" t="s">
        <v>80</v>
      </c>
      <c r="B68" s="116"/>
      <c r="C68" s="116"/>
      <c r="D68" s="116"/>
      <c r="E68" s="116"/>
      <c r="F68" s="117"/>
      <c r="G68" s="117"/>
      <c r="H68" s="117"/>
      <c r="I68" s="117"/>
      <c r="J68" s="117"/>
      <c r="K68" s="117"/>
      <c r="L68" s="114">
        <f t="shared" si="4"/>
        <v>0</v>
      </c>
    </row>
    <row r="69" spans="1:12" ht="39.75" customHeight="1" x14ac:dyDescent="0.2">
      <c r="A69" s="118" t="s">
        <v>81</v>
      </c>
      <c r="B69" s="116"/>
      <c r="C69" s="116"/>
      <c r="D69" s="116"/>
      <c r="E69" s="116"/>
      <c r="F69" s="117"/>
      <c r="G69" s="117"/>
      <c r="H69" s="117"/>
      <c r="I69" s="117"/>
      <c r="J69" s="117"/>
      <c r="K69" s="117"/>
      <c r="L69" s="114">
        <f t="shared" si="4"/>
        <v>0</v>
      </c>
    </row>
    <row r="70" spans="1:12" ht="27" customHeight="1" x14ac:dyDescent="0.2">
      <c r="A70" s="119" t="s">
        <v>82</v>
      </c>
      <c r="B70" s="115">
        <f>SUM(B71:B73)</f>
        <v>0</v>
      </c>
      <c r="C70" s="115">
        <f>SUM(C71:C73)</f>
        <v>0</v>
      </c>
      <c r="D70" s="115">
        <f>SUM(D71:D73)</f>
        <v>0</v>
      </c>
      <c r="E70" s="115">
        <f t="shared" ref="E70:F70" si="19">SUM(E71:E73)</f>
        <v>0</v>
      </c>
      <c r="F70" s="115">
        <f t="shared" si="19"/>
        <v>0</v>
      </c>
      <c r="G70" s="115">
        <f t="shared" ref="G70:H70" si="20">SUM(G71:G73)</f>
        <v>0</v>
      </c>
      <c r="H70" s="115">
        <f t="shared" si="20"/>
        <v>0</v>
      </c>
      <c r="I70" s="115" t="s">
        <v>132</v>
      </c>
      <c r="J70" s="115" t="s">
        <v>132</v>
      </c>
      <c r="K70" s="115"/>
      <c r="L70" s="114">
        <f t="shared" si="4"/>
        <v>0</v>
      </c>
    </row>
    <row r="71" spans="1:12" ht="27" customHeight="1" x14ac:dyDescent="0.2">
      <c r="A71" s="118" t="s">
        <v>83</v>
      </c>
      <c r="B71" s="116"/>
      <c r="C71" s="116"/>
      <c r="D71" s="116"/>
      <c r="E71" s="116"/>
      <c r="F71" s="117"/>
      <c r="G71" s="117"/>
      <c r="H71" s="117"/>
      <c r="I71" s="117"/>
      <c r="J71" s="117"/>
      <c r="K71" s="117"/>
      <c r="L71" s="114">
        <f t="shared" si="4"/>
        <v>0</v>
      </c>
    </row>
    <row r="72" spans="1:12" ht="27" customHeight="1" x14ac:dyDescent="0.2">
      <c r="A72" s="118" t="s">
        <v>84</v>
      </c>
      <c r="B72" s="116"/>
      <c r="C72" s="116"/>
      <c r="D72" s="116"/>
      <c r="E72" s="116"/>
      <c r="F72" s="117"/>
      <c r="G72" s="117"/>
      <c r="H72" s="117"/>
      <c r="I72" s="117"/>
      <c r="J72" s="117"/>
      <c r="K72" s="117"/>
      <c r="L72" s="114">
        <f t="shared" si="4"/>
        <v>0</v>
      </c>
    </row>
    <row r="73" spans="1:12" ht="42" customHeight="1" x14ac:dyDescent="0.2">
      <c r="A73" s="118" t="s">
        <v>85</v>
      </c>
      <c r="B73" s="116"/>
      <c r="C73" s="116"/>
      <c r="D73" s="116"/>
      <c r="E73" s="116"/>
      <c r="F73" s="117"/>
      <c r="G73" s="117"/>
      <c r="H73" s="117"/>
      <c r="I73" s="117"/>
      <c r="J73" s="117"/>
      <c r="K73" s="117"/>
      <c r="L73" s="114">
        <f t="shared" si="4"/>
        <v>0</v>
      </c>
    </row>
    <row r="74" spans="1:12" ht="27" customHeight="1" x14ac:dyDescent="0.2">
      <c r="A74" s="119" t="s">
        <v>86</v>
      </c>
      <c r="B74" s="120"/>
      <c r="C74" s="120"/>
      <c r="D74" s="120"/>
      <c r="E74" s="120"/>
      <c r="F74" s="121"/>
      <c r="G74" s="121"/>
      <c r="H74" s="121"/>
      <c r="I74" s="121"/>
      <c r="J74" s="121"/>
      <c r="K74" s="121"/>
      <c r="L74" s="114">
        <f t="shared" ref="L74:L82" si="21">SUM(D74:K74)</f>
        <v>0</v>
      </c>
    </row>
    <row r="75" spans="1:12" ht="27" customHeight="1" x14ac:dyDescent="0.2">
      <c r="A75" s="119" t="s">
        <v>87</v>
      </c>
      <c r="B75" s="120"/>
      <c r="C75" s="120"/>
      <c r="D75" s="120"/>
      <c r="E75" s="122"/>
      <c r="F75" s="117"/>
      <c r="G75" s="117"/>
      <c r="H75" s="117"/>
      <c r="I75" s="117"/>
      <c r="J75" s="117"/>
      <c r="K75" s="117"/>
      <c r="L75" s="114">
        <f t="shared" si="21"/>
        <v>0</v>
      </c>
    </row>
    <row r="76" spans="1:12" ht="27" customHeight="1" x14ac:dyDescent="0.2">
      <c r="A76" s="118" t="s">
        <v>88</v>
      </c>
      <c r="B76" s="123"/>
      <c r="C76" s="123"/>
      <c r="D76" s="123"/>
      <c r="E76" s="122"/>
      <c r="F76" s="117"/>
      <c r="G76" s="117"/>
      <c r="H76" s="117"/>
      <c r="I76" s="117"/>
      <c r="J76" s="117"/>
      <c r="K76" s="117"/>
      <c r="L76" s="114">
        <f t="shared" si="21"/>
        <v>0</v>
      </c>
    </row>
    <row r="77" spans="1:12" ht="27" customHeight="1" x14ac:dyDescent="0.2">
      <c r="A77" s="118" t="s">
        <v>89</v>
      </c>
      <c r="B77" s="123"/>
      <c r="C77" s="123"/>
      <c r="D77" s="123"/>
      <c r="E77" s="122"/>
      <c r="F77" s="117"/>
      <c r="G77" s="117"/>
      <c r="H77" s="117"/>
      <c r="I77" s="117"/>
      <c r="J77" s="117"/>
      <c r="K77" s="117"/>
      <c r="L77" s="114">
        <f t="shared" si="21"/>
        <v>0</v>
      </c>
    </row>
    <row r="78" spans="1:12" ht="27" customHeight="1" x14ac:dyDescent="0.2">
      <c r="A78" s="119" t="s">
        <v>90</v>
      </c>
      <c r="B78" s="120"/>
      <c r="C78" s="120"/>
      <c r="D78" s="120"/>
      <c r="E78" s="122"/>
      <c r="F78" s="117"/>
      <c r="G78" s="117"/>
      <c r="H78" s="117"/>
      <c r="I78" s="117"/>
      <c r="J78" s="117"/>
      <c r="K78" s="117"/>
      <c r="L78" s="114">
        <f t="shared" si="21"/>
        <v>0</v>
      </c>
    </row>
    <row r="79" spans="1:12" ht="30.75" customHeight="1" x14ac:dyDescent="0.2">
      <c r="A79" s="118" t="s">
        <v>91</v>
      </c>
      <c r="B79" s="123"/>
      <c r="C79" s="123"/>
      <c r="D79" s="123"/>
      <c r="E79" s="122"/>
      <c r="F79" s="117"/>
      <c r="G79" s="117"/>
      <c r="H79" s="117"/>
      <c r="I79" s="117"/>
      <c r="J79" s="117"/>
      <c r="K79" s="117"/>
      <c r="L79" s="114">
        <f t="shared" si="21"/>
        <v>0</v>
      </c>
    </row>
    <row r="80" spans="1:12" ht="33.75" customHeight="1" x14ac:dyDescent="0.2">
      <c r="A80" s="118" t="s">
        <v>92</v>
      </c>
      <c r="B80" s="123"/>
      <c r="C80" s="123"/>
      <c r="D80" s="123"/>
      <c r="E80" s="122"/>
      <c r="F80" s="117"/>
      <c r="G80" s="117"/>
      <c r="H80" s="117"/>
      <c r="I80" s="117"/>
      <c r="J80" s="117"/>
      <c r="K80" s="117"/>
      <c r="L80" s="114">
        <f t="shared" si="21"/>
        <v>0</v>
      </c>
    </row>
    <row r="81" spans="1:12" ht="23.25" customHeight="1" x14ac:dyDescent="0.2">
      <c r="A81" s="119" t="s">
        <v>93</v>
      </c>
      <c r="B81" s="120"/>
      <c r="C81" s="120"/>
      <c r="D81" s="120"/>
      <c r="E81" s="122"/>
      <c r="F81" s="117"/>
      <c r="G81" s="117"/>
      <c r="H81" s="117"/>
      <c r="I81" s="117"/>
      <c r="J81" s="117"/>
      <c r="K81" s="117"/>
      <c r="L81" s="114">
        <f t="shared" si="21"/>
        <v>0</v>
      </c>
    </row>
    <row r="82" spans="1:12" ht="36.75" customHeight="1" x14ac:dyDescent="0.2">
      <c r="A82" s="118" t="s">
        <v>94</v>
      </c>
      <c r="B82" s="123"/>
      <c r="C82" s="123"/>
      <c r="D82" s="123"/>
      <c r="E82" s="122"/>
      <c r="F82" s="117"/>
      <c r="G82" s="117"/>
      <c r="H82" s="117"/>
      <c r="I82" s="117"/>
      <c r="J82" s="117"/>
      <c r="K82" s="117"/>
      <c r="L82" s="114">
        <f t="shared" si="21"/>
        <v>0</v>
      </c>
    </row>
    <row r="83" spans="1:12" ht="24.95" customHeight="1" x14ac:dyDescent="0.2">
      <c r="A83" s="136" t="s">
        <v>95</v>
      </c>
      <c r="B83" s="124">
        <f>+B10+B16+B26+B36+B44+B52+B62+B67+B70</f>
        <v>1202938070</v>
      </c>
      <c r="C83" s="124">
        <f>+C10+C16+C26+C36+C44+C52+C62+C67+C70</f>
        <v>283253449.00000006</v>
      </c>
      <c r="D83" s="124">
        <f>+D10+D16+D26+D36+D44+D52+D62+D67+D70</f>
        <v>41619097.43</v>
      </c>
      <c r="E83" s="124">
        <f>+E10+E16+E26+E36+E44+E52+E62+E67+E70</f>
        <v>65818005.850000001</v>
      </c>
      <c r="F83" s="124">
        <f t="shared" ref="F83" si="22">+F10+F16+F26+F36+F44+F52+F62+F67+F70</f>
        <v>119614467.7</v>
      </c>
      <c r="G83" s="124">
        <f t="shared" ref="G83" si="23">+G10+G16+G26+G36+G44+G52+G62+G67+G70</f>
        <v>100788107.15000001</v>
      </c>
      <c r="H83" s="124">
        <f>+H10+H16+H26+H36+H44+H52+H62+H67+H70</f>
        <v>165706340.30000001</v>
      </c>
      <c r="I83" s="124">
        <f>+I62+I52+I26+I16+I10</f>
        <v>57920372.439999998</v>
      </c>
      <c r="J83" s="124">
        <f>+J62+J52+J26+J16+J10</f>
        <v>189489374.64999998</v>
      </c>
      <c r="K83" s="124">
        <f>+K62+K52+K26+K16+K10</f>
        <v>53326013.819999993</v>
      </c>
      <c r="L83" s="124">
        <f>+L62+L52+L26+L16+L10</f>
        <v>794281779.33999991</v>
      </c>
    </row>
    <row r="84" spans="1:12" x14ac:dyDescent="0.2">
      <c r="A84" s="125" t="s">
        <v>113</v>
      </c>
    </row>
    <row r="85" spans="1:12" x14ac:dyDescent="0.2">
      <c r="A85" s="126" t="s">
        <v>114</v>
      </c>
      <c r="B85" s="110"/>
      <c r="H85" s="110"/>
      <c r="I85" s="110"/>
      <c r="J85" s="110"/>
      <c r="K85" s="110"/>
    </row>
    <row r="86" spans="1:12" ht="38.25" x14ac:dyDescent="0.2">
      <c r="A86" s="126" t="s">
        <v>115</v>
      </c>
      <c r="L86" s="110"/>
    </row>
    <row r="87" spans="1:12" ht="25.5" x14ac:dyDescent="0.2">
      <c r="A87" s="126" t="s">
        <v>116</v>
      </c>
    </row>
    <row r="88" spans="1:12" ht="25.5" x14ac:dyDescent="0.2">
      <c r="A88" s="126" t="s">
        <v>117</v>
      </c>
    </row>
    <row r="89" spans="1:12" ht="25.5" x14ac:dyDescent="0.2">
      <c r="A89" s="126" t="s">
        <v>118</v>
      </c>
    </row>
    <row r="90" spans="1:12" x14ac:dyDescent="0.2">
      <c r="A90" s="126" t="s">
        <v>119</v>
      </c>
    </row>
    <row r="91" spans="1:12" x14ac:dyDescent="0.2">
      <c r="A91" s="137"/>
    </row>
    <row r="92" spans="1:12" x14ac:dyDescent="0.2">
      <c r="A92" s="138"/>
    </row>
    <row r="93" spans="1:12" x14ac:dyDescent="0.2">
      <c r="A93" s="138"/>
    </row>
    <row r="94" spans="1:12" ht="37.5" customHeight="1" x14ac:dyDescent="0.2">
      <c r="A94" s="139" t="s">
        <v>131</v>
      </c>
      <c r="C94" s="127"/>
      <c r="F94" s="105"/>
      <c r="G94" s="105"/>
      <c r="H94" s="105"/>
      <c r="I94" s="105"/>
      <c r="J94" s="128" t="s">
        <v>134</v>
      </c>
      <c r="K94" s="128"/>
      <c r="L94" s="105"/>
    </row>
    <row r="95" spans="1:12" x14ac:dyDescent="0.2">
      <c r="A95" s="140" t="s">
        <v>125</v>
      </c>
      <c r="C95" s="129"/>
      <c r="J95" s="130" t="s">
        <v>135</v>
      </c>
      <c r="K95" s="130"/>
    </row>
    <row r="96" spans="1:12" ht="23.25" customHeight="1" x14ac:dyDescent="0.2">
      <c r="D96" s="131"/>
      <c r="E96" s="105" t="s">
        <v>130</v>
      </c>
    </row>
    <row r="97" spans="1:12" ht="33.75" customHeight="1" x14ac:dyDescent="0.2">
      <c r="A97" s="141"/>
      <c r="B97" s="132"/>
      <c r="C97" s="132"/>
      <c r="E97" s="102" t="s">
        <v>126</v>
      </c>
      <c r="F97" s="131"/>
      <c r="G97" s="131"/>
      <c r="H97" s="131"/>
      <c r="I97" s="131"/>
      <c r="J97" s="131"/>
      <c r="K97" s="131"/>
      <c r="L97" s="131"/>
    </row>
    <row r="98" spans="1:12" x14ac:dyDescent="0.2">
      <c r="B98" s="130"/>
      <c r="C98" s="130"/>
    </row>
    <row r="100" spans="1:12" x14ac:dyDescent="0.2">
      <c r="A100" s="128"/>
      <c r="B100" s="128"/>
      <c r="C100" s="128"/>
    </row>
    <row r="101" spans="1:12" x14ac:dyDescent="0.2">
      <c r="A101" s="142" t="s">
        <v>97</v>
      </c>
      <c r="B101" s="133"/>
      <c r="C101" s="133"/>
    </row>
    <row r="102" spans="1:12" ht="21" customHeight="1" x14ac:dyDescent="0.2">
      <c r="A102" s="134" t="s">
        <v>98</v>
      </c>
    </row>
    <row r="103" spans="1:12" x14ac:dyDescent="0.2">
      <c r="A103" s="130"/>
      <c r="B103" s="130"/>
      <c r="C103" s="130"/>
    </row>
  </sheetData>
  <mergeCells count="15">
    <mergeCell ref="J95:K95"/>
    <mergeCell ref="A103:C103"/>
    <mergeCell ref="A1:L1"/>
    <mergeCell ref="A2:L2"/>
    <mergeCell ref="A3:L3"/>
    <mergeCell ref="A4:L4"/>
    <mergeCell ref="A5:L5"/>
    <mergeCell ref="A7:A8"/>
    <mergeCell ref="B7:B8"/>
    <mergeCell ref="C7:C8"/>
    <mergeCell ref="D7:L7"/>
    <mergeCell ref="B97:C97"/>
    <mergeCell ref="B98:C98"/>
    <mergeCell ref="A100:C100"/>
    <mergeCell ref="J94:K94"/>
  </mergeCells>
  <pageMargins left="0.39370078740157483" right="0" top="0.70866141732283472" bottom="0.6692913385826772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73" t="s">
        <v>99</v>
      </c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7" ht="23.25" x14ac:dyDescent="0.35">
      <c r="B98" s="28" t="s">
        <v>101</v>
      </c>
      <c r="C98" s="87" t="s">
        <v>103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Ejecucion Mesual AGOSTO 2023 (2</vt:lpstr>
      <vt:lpstr>MARZO</vt:lpstr>
      <vt:lpstr>Hoja1</vt:lpstr>
      <vt:lpstr>'Ejecucion Mesual AGOSTO 2023 (2'!Área_de_impresión</vt:lpstr>
      <vt:lpstr>'Ejecucion Mesual Marzo 2023'!Área_de_impresión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Mesual AGOSTO 2023 (2'!Títulos_a_imprimir</vt:lpstr>
      <vt:lpstr>'Ejecucion Mesual 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2023-09-19T13:50:21Z</dcterms:modified>
</cp:coreProperties>
</file>