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filterPrivacy="1" defaultThemeVersion="124226"/>
  <xr:revisionPtr revIDLastSave="0" documentId="13_ncr:1_{088B6F73-8B3B-4AB8-A391-353EBFADC56E}" xr6:coauthVersionLast="47" xr6:coauthVersionMax="47" xr10:uidLastSave="{00000000-0000-0000-0000-000000000000}"/>
  <bookViews>
    <workbookView xWindow="-120" yWindow="-120" windowWidth="20730" windowHeight="11160" firstSheet="3" activeTab="3" xr2:uid="{00000000-000D-0000-FFFF-FFFF00000000}"/>
  </bookViews>
  <sheets>
    <sheet name="Presupuesto aprobado" sheetId="9" state="hidden" r:id="rId1"/>
    <sheet name="ENERO" sheetId="7" state="hidden" r:id="rId2"/>
    <sheet name="MARZO 2022" sheetId="5" state="hidden" r:id="rId3"/>
    <sheet name="ABRIL 2022" sheetId="10" r:id="rId4"/>
    <sheet name="MARZO" sheetId="8" state="hidden" r:id="rId5"/>
    <sheet name="Hoja1" sheetId="4" state="hidden" r:id="rId6"/>
  </sheets>
  <definedNames>
    <definedName name="_xlnm.Print_Area" localSheetId="3">'ABRIL 2022'!$A$1:$Q$101</definedName>
    <definedName name="_xlnm.Print_Area" localSheetId="1">ENERO!$B$1:$Q$96</definedName>
    <definedName name="_xlnm.Print_Area" localSheetId="4">MARZO!$A$1:$Q$102</definedName>
    <definedName name="_xlnm.Print_Area" localSheetId="2">'MARZO 2022'!$A$1:$Q$98</definedName>
    <definedName name="_xlnm.Print_Area" localSheetId="0">'Presupuesto aprobado'!$A$1:$D$94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82" i="10" l="1"/>
  <c r="Q81" i="10"/>
  <c r="Q80" i="10"/>
  <c r="Q79" i="10"/>
  <c r="Q78" i="10"/>
  <c r="Q77" i="10"/>
  <c r="Q76" i="10"/>
  <c r="Q75" i="10"/>
  <c r="Q73" i="10"/>
  <c r="Q72" i="10"/>
  <c r="Q71" i="10"/>
  <c r="N70" i="10"/>
  <c r="M70" i="10"/>
  <c r="L70" i="10"/>
  <c r="K70" i="10"/>
  <c r="J70" i="10"/>
  <c r="J9" i="10" s="1"/>
  <c r="I70" i="10"/>
  <c r="H70" i="10"/>
  <c r="G70" i="10"/>
  <c r="F70" i="10"/>
  <c r="E70" i="10"/>
  <c r="Q70" i="10" s="1"/>
  <c r="C70" i="10"/>
  <c r="Q69" i="10"/>
  <c r="Q68" i="10"/>
  <c r="Q67" i="10"/>
  <c r="Q66" i="10"/>
  <c r="Q65" i="10"/>
  <c r="Q64" i="10"/>
  <c r="Q63" i="10"/>
  <c r="G62" i="10"/>
  <c r="F62" i="10"/>
  <c r="E62" i="10"/>
  <c r="Q62" i="10" s="1"/>
  <c r="C62" i="10"/>
  <c r="Q61" i="10"/>
  <c r="Q60" i="10"/>
  <c r="Q59" i="10"/>
  <c r="Q58" i="10"/>
  <c r="Q57" i="10"/>
  <c r="Q56" i="10"/>
  <c r="Q55" i="10"/>
  <c r="Q54" i="10"/>
  <c r="Q53" i="10"/>
  <c r="Q52" i="10" s="1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Q50" i="10"/>
  <c r="Q49" i="10"/>
  <c r="Q48" i="10"/>
  <c r="Q47" i="10"/>
  <c r="Q46" i="10"/>
  <c r="Q45" i="10"/>
  <c r="G44" i="10"/>
  <c r="F44" i="10"/>
  <c r="E44" i="10"/>
  <c r="Q44" i="10" s="1"/>
  <c r="C44" i="10"/>
  <c r="Q43" i="10"/>
  <c r="Q42" i="10"/>
  <c r="Q41" i="10"/>
  <c r="Q40" i="10"/>
  <c r="Q39" i="10"/>
  <c r="Q38" i="10"/>
  <c r="Q37" i="10"/>
  <c r="M36" i="10"/>
  <c r="M9" i="10" s="1"/>
  <c r="L36" i="10"/>
  <c r="J36" i="10"/>
  <c r="I36" i="10"/>
  <c r="G36" i="10"/>
  <c r="E36" i="10"/>
  <c r="Q36" i="10" s="1"/>
  <c r="D36" i="10"/>
  <c r="C36" i="10"/>
  <c r="Q35" i="10"/>
  <c r="Q34" i="10"/>
  <c r="Q33" i="10"/>
  <c r="Q32" i="10"/>
  <c r="Q31" i="10"/>
  <c r="Q30" i="10"/>
  <c r="Q29" i="10"/>
  <c r="Q28" i="10"/>
  <c r="Q27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Q24" i="10"/>
  <c r="Q23" i="10"/>
  <c r="Q22" i="10"/>
  <c r="Q21" i="10"/>
  <c r="Q20" i="10"/>
  <c r="Q19" i="10"/>
  <c r="Q18" i="10"/>
  <c r="Q17" i="10"/>
  <c r="P16" i="10"/>
  <c r="O16" i="10"/>
  <c r="N16" i="10"/>
  <c r="M16" i="10"/>
  <c r="L16" i="10"/>
  <c r="K16" i="10"/>
  <c r="K9" i="10" s="1"/>
  <c r="J16" i="10"/>
  <c r="I16" i="10"/>
  <c r="H16" i="10"/>
  <c r="G16" i="10"/>
  <c r="F16" i="10"/>
  <c r="E16" i="10"/>
  <c r="D16" i="10"/>
  <c r="C16" i="10"/>
  <c r="C9" i="10" s="1"/>
  <c r="Q15" i="10"/>
  <c r="Q14" i="10"/>
  <c r="Q13" i="10"/>
  <c r="Q12" i="10"/>
  <c r="Q11" i="10"/>
  <c r="P10" i="10"/>
  <c r="P83" i="10" s="1"/>
  <c r="O10" i="10"/>
  <c r="O83" i="10" s="1"/>
  <c r="N10" i="10"/>
  <c r="N83" i="10" s="1"/>
  <c r="M10" i="10"/>
  <c r="M83" i="10" s="1"/>
  <c r="L10" i="10"/>
  <c r="L83" i="10" s="1"/>
  <c r="K10" i="10"/>
  <c r="K83" i="10" s="1"/>
  <c r="J10" i="10"/>
  <c r="I10" i="10"/>
  <c r="I83" i="10" s="1"/>
  <c r="H10" i="10"/>
  <c r="G10" i="10"/>
  <c r="G83" i="10" s="1"/>
  <c r="F10" i="10"/>
  <c r="F83" i="10" s="1"/>
  <c r="E10" i="10"/>
  <c r="E83" i="10" s="1"/>
  <c r="D10" i="10"/>
  <c r="C10" i="10"/>
  <c r="C83" i="10" s="1"/>
  <c r="P9" i="10"/>
  <c r="N9" i="10"/>
  <c r="L9" i="10"/>
  <c r="I9" i="10"/>
  <c r="F9" i="10"/>
  <c r="E9" i="10"/>
  <c r="C71" i="9"/>
  <c r="C63" i="9"/>
  <c r="C53" i="9"/>
  <c r="C45" i="9"/>
  <c r="C37" i="9"/>
  <c r="C27" i="9"/>
  <c r="C17" i="9"/>
  <c r="C11" i="9"/>
  <c r="C84" i="9" s="1"/>
  <c r="C10" i="9"/>
  <c r="D83" i="10" l="1"/>
  <c r="D9" i="10"/>
  <c r="H9" i="10"/>
  <c r="Q9" i="10" s="1"/>
  <c r="H83" i="10"/>
  <c r="Q83" i="10" s="1"/>
  <c r="Q16" i="10"/>
  <c r="Q10" i="10"/>
  <c r="Q26" i="10"/>
  <c r="J83" i="10"/>
  <c r="G9" i="10"/>
  <c r="O9" i="10"/>
  <c r="Q82" i="8"/>
  <c r="Q81" i="8"/>
  <c r="Q80" i="8"/>
  <c r="Q79" i="8"/>
  <c r="Q78" i="8"/>
  <c r="Q77" i="8"/>
  <c r="Q76" i="8"/>
  <c r="Q75" i="8"/>
  <c r="Q73" i="8"/>
  <c r="Q72" i="8"/>
  <c r="Q71" i="8"/>
  <c r="N70" i="8"/>
  <c r="M70" i="8"/>
  <c r="L70" i="8"/>
  <c r="K70" i="8"/>
  <c r="J70" i="8"/>
  <c r="I70" i="8"/>
  <c r="H70" i="8"/>
  <c r="G70" i="8"/>
  <c r="F70" i="8"/>
  <c r="E70" i="8"/>
  <c r="C70" i="8"/>
  <c r="Q69" i="8"/>
  <c r="Q68" i="8"/>
  <c r="Q67" i="8"/>
  <c r="Q66" i="8"/>
  <c r="Q65" i="8"/>
  <c r="Q64" i="8"/>
  <c r="Q63" i="8"/>
  <c r="G62" i="8"/>
  <c r="F62" i="8"/>
  <c r="E62" i="8"/>
  <c r="Q62" i="8" s="1"/>
  <c r="D62" i="8"/>
  <c r="C62" i="8"/>
  <c r="Q61" i="8"/>
  <c r="Q60" i="8"/>
  <c r="Q59" i="8"/>
  <c r="Q58" i="8"/>
  <c r="Q57" i="8"/>
  <c r="Q56" i="8"/>
  <c r="Q55" i="8"/>
  <c r="Q54" i="8"/>
  <c r="Q53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Q50" i="8"/>
  <c r="Q49" i="8"/>
  <c r="Q48" i="8"/>
  <c r="Q47" i="8"/>
  <c r="Q46" i="8"/>
  <c r="Q45" i="8"/>
  <c r="G44" i="8"/>
  <c r="F44" i="8"/>
  <c r="E44" i="8"/>
  <c r="Q44" i="8" s="1"/>
  <c r="C44" i="8"/>
  <c r="Q43" i="8"/>
  <c r="Q42" i="8"/>
  <c r="Q41" i="8"/>
  <c r="Q40" i="8"/>
  <c r="Q39" i="8"/>
  <c r="Q38" i="8"/>
  <c r="Q37" i="8"/>
  <c r="M36" i="8"/>
  <c r="L36" i="8"/>
  <c r="L9" i="8" s="1"/>
  <c r="J36" i="8"/>
  <c r="I36" i="8"/>
  <c r="H36" i="8"/>
  <c r="G36" i="8"/>
  <c r="E36" i="8"/>
  <c r="D36" i="8"/>
  <c r="C36" i="8"/>
  <c r="Q35" i="8"/>
  <c r="Q34" i="8"/>
  <c r="Q33" i="8"/>
  <c r="Q32" i="8"/>
  <c r="Q31" i="8"/>
  <c r="Q30" i="8"/>
  <c r="Q29" i="8"/>
  <c r="Q28" i="8"/>
  <c r="Q27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Q24" i="8"/>
  <c r="Q23" i="8"/>
  <c r="Q22" i="8"/>
  <c r="Q21" i="8"/>
  <c r="Q20" i="8"/>
  <c r="Q19" i="8"/>
  <c r="Q18" i="8"/>
  <c r="Q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D9" i="8" s="1"/>
  <c r="C16" i="8"/>
  <c r="Q15" i="8"/>
  <c r="Q14" i="8"/>
  <c r="Q13" i="8"/>
  <c r="Q12" i="8"/>
  <c r="Q11" i="8"/>
  <c r="Q10" i="8" s="1"/>
  <c r="P10" i="8"/>
  <c r="P83" i="8" s="1"/>
  <c r="O10" i="8"/>
  <c r="N10" i="8"/>
  <c r="N83" i="8" s="1"/>
  <c r="M10" i="8"/>
  <c r="M83" i="8" s="1"/>
  <c r="L10" i="8"/>
  <c r="K10" i="8"/>
  <c r="J10" i="8"/>
  <c r="I10" i="8"/>
  <c r="H10" i="8"/>
  <c r="H83" i="8" s="1"/>
  <c r="G10" i="8"/>
  <c r="F10" i="8"/>
  <c r="F83" i="8" s="1"/>
  <c r="E10" i="8"/>
  <c r="E83" i="8" s="1"/>
  <c r="D10" i="8"/>
  <c r="C10" i="8"/>
  <c r="C83" i="8" s="1"/>
  <c r="N9" i="8"/>
  <c r="J9" i="8"/>
  <c r="F9" i="8"/>
  <c r="Q82" i="5"/>
  <c r="Q81" i="5"/>
  <c r="Q80" i="5"/>
  <c r="Q79" i="5"/>
  <c r="Q78" i="5"/>
  <c r="Q77" i="5"/>
  <c r="Q76" i="5"/>
  <c r="Q75" i="5"/>
  <c r="Q73" i="5"/>
  <c r="Q72" i="5"/>
  <c r="Q71" i="5"/>
  <c r="N70" i="5"/>
  <c r="M70" i="5"/>
  <c r="L70" i="5"/>
  <c r="K70" i="5"/>
  <c r="J70" i="5"/>
  <c r="I70" i="5"/>
  <c r="H70" i="5"/>
  <c r="G70" i="5"/>
  <c r="F70" i="5"/>
  <c r="E70" i="5"/>
  <c r="C70" i="5"/>
  <c r="Q69" i="5"/>
  <c r="Q68" i="5"/>
  <c r="Q67" i="5"/>
  <c r="Q66" i="5"/>
  <c r="Q65" i="5"/>
  <c r="Q64" i="5"/>
  <c r="Q63" i="5"/>
  <c r="G62" i="5"/>
  <c r="F62" i="5"/>
  <c r="E62" i="5"/>
  <c r="D62" i="5"/>
  <c r="C62" i="5"/>
  <c r="Q61" i="5"/>
  <c r="Q60" i="5"/>
  <c r="Q59" i="5"/>
  <c r="Q58" i="5"/>
  <c r="Q57" i="5"/>
  <c r="Q52" i="5" s="1"/>
  <c r="Q56" i="5"/>
  <c r="Q55" i="5"/>
  <c r="Q54" i="5"/>
  <c r="Q53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Q51" i="5"/>
  <c r="Q50" i="5"/>
  <c r="Q49" i="5"/>
  <c r="Q48" i="5"/>
  <c r="Q47" i="5"/>
  <c r="Q46" i="5"/>
  <c r="Q45" i="5"/>
  <c r="G44" i="5"/>
  <c r="F44" i="5"/>
  <c r="E44" i="5"/>
  <c r="C44" i="5"/>
  <c r="Q43" i="5"/>
  <c r="Q42" i="5"/>
  <c r="Q41" i="5"/>
  <c r="Q40" i="5"/>
  <c r="Q39" i="5"/>
  <c r="Q38" i="5"/>
  <c r="Q37" i="5"/>
  <c r="M36" i="5"/>
  <c r="L36" i="5"/>
  <c r="J36" i="5"/>
  <c r="I36" i="5"/>
  <c r="H36" i="5"/>
  <c r="G36" i="5"/>
  <c r="E36" i="5"/>
  <c r="D36" i="5"/>
  <c r="C36" i="5"/>
  <c r="Q35" i="5"/>
  <c r="Q34" i="5"/>
  <c r="Q33" i="5"/>
  <c r="Q32" i="5"/>
  <c r="Q31" i="5"/>
  <c r="Q30" i="5"/>
  <c r="Q29" i="5"/>
  <c r="Q28" i="5"/>
  <c r="Q27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Q25" i="5"/>
  <c r="Q24" i="5"/>
  <c r="Q23" i="5"/>
  <c r="Q22" i="5"/>
  <c r="Q21" i="5"/>
  <c r="Q20" i="5"/>
  <c r="Q19" i="5"/>
  <c r="Q18" i="5"/>
  <c r="Q17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Q15" i="5"/>
  <c r="Q14" i="5"/>
  <c r="Q13" i="5"/>
  <c r="Q12" i="5"/>
  <c r="Q11" i="5"/>
  <c r="P10" i="5"/>
  <c r="O10" i="5"/>
  <c r="N10" i="5"/>
  <c r="M10" i="5"/>
  <c r="L10" i="5"/>
  <c r="K10" i="5"/>
  <c r="K9" i="5" s="1"/>
  <c r="J10" i="5"/>
  <c r="J83" i="5" s="1"/>
  <c r="I10" i="5"/>
  <c r="I9" i="5" s="1"/>
  <c r="H10" i="5"/>
  <c r="G10" i="5"/>
  <c r="F10" i="5"/>
  <c r="E10" i="5"/>
  <c r="E9" i="5" s="1"/>
  <c r="D10" i="5"/>
  <c r="D83" i="5" s="1"/>
  <c r="C10" i="5"/>
  <c r="C9" i="5" s="1"/>
  <c r="O9" i="5"/>
  <c r="M9" i="5"/>
  <c r="L83" i="5" l="1"/>
  <c r="F83" i="5"/>
  <c r="N83" i="5"/>
  <c r="Q44" i="5"/>
  <c r="I83" i="8"/>
  <c r="K83" i="5"/>
  <c r="P9" i="8"/>
  <c r="J83" i="8"/>
  <c r="Q83" i="8" s="1"/>
  <c r="P83" i="5"/>
  <c r="K83" i="8"/>
  <c r="H83" i="5"/>
  <c r="I83" i="5"/>
  <c r="E83" i="5"/>
  <c r="M83" i="5"/>
  <c r="Q62" i="5"/>
  <c r="D83" i="8"/>
  <c r="L83" i="8"/>
  <c r="Q70" i="8"/>
  <c r="H9" i="8"/>
  <c r="C83" i="5"/>
  <c r="Q70" i="5"/>
  <c r="G83" i="8"/>
  <c r="O83" i="8"/>
  <c r="Q52" i="8"/>
  <c r="Q36" i="8"/>
  <c r="Q26" i="8" s="1"/>
  <c r="O83" i="5"/>
  <c r="Q16" i="5"/>
  <c r="G9" i="5"/>
  <c r="Q10" i="5"/>
  <c r="G83" i="5"/>
  <c r="C9" i="8"/>
  <c r="E9" i="8"/>
  <c r="G9" i="8"/>
  <c r="I9" i="8"/>
  <c r="K9" i="8"/>
  <c r="M9" i="8"/>
  <c r="O9" i="8"/>
  <c r="Q36" i="5"/>
  <c r="Q26" i="5" s="1"/>
  <c r="D9" i="5"/>
  <c r="F9" i="5"/>
  <c r="H9" i="5"/>
  <c r="J9" i="5"/>
  <c r="L9" i="5"/>
  <c r="N9" i="5"/>
  <c r="P9" i="5"/>
  <c r="Q83" i="5" l="1"/>
  <c r="Q9" i="5"/>
  <c r="Q9" i="8"/>
  <c r="D10" i="7" l="1"/>
  <c r="E10" i="7"/>
  <c r="F10" i="7"/>
  <c r="G10" i="7"/>
  <c r="H10" i="7"/>
  <c r="I10" i="7"/>
  <c r="J10" i="7"/>
  <c r="K10" i="7"/>
  <c r="L10" i="7"/>
  <c r="M10" i="7"/>
  <c r="N10" i="7"/>
  <c r="O10" i="7"/>
  <c r="P10" i="7"/>
  <c r="Q11" i="7"/>
  <c r="Q12" i="7"/>
  <c r="Q13" i="7"/>
  <c r="Q14" i="7"/>
  <c r="Q15" i="7"/>
  <c r="D16" i="7"/>
  <c r="E16" i="7"/>
  <c r="F16" i="7"/>
  <c r="G16" i="7"/>
  <c r="H16" i="7"/>
  <c r="I16" i="7"/>
  <c r="J16" i="7"/>
  <c r="K16" i="7"/>
  <c r="L16" i="7"/>
  <c r="M16" i="7"/>
  <c r="N16" i="7"/>
  <c r="O16" i="7"/>
  <c r="P16" i="7"/>
  <c r="Q17" i="7"/>
  <c r="Q18" i="7"/>
  <c r="Q19" i="7"/>
  <c r="Q20" i="7"/>
  <c r="Q21" i="7"/>
  <c r="Q22" i="7"/>
  <c r="Q23" i="7"/>
  <c r="Q24" i="7"/>
  <c r="Q25" i="7"/>
  <c r="D26" i="7"/>
  <c r="E26" i="7"/>
  <c r="F26" i="7"/>
  <c r="G26" i="7"/>
  <c r="H26" i="7"/>
  <c r="I26" i="7"/>
  <c r="J26" i="7"/>
  <c r="K26" i="7"/>
  <c r="L26" i="7"/>
  <c r="M26" i="7"/>
  <c r="N26" i="7"/>
  <c r="O26" i="7"/>
  <c r="P26" i="7"/>
  <c r="Q27" i="7"/>
  <c r="Q28" i="7"/>
  <c r="Q29" i="7"/>
  <c r="Q30" i="7"/>
  <c r="Q31" i="7"/>
  <c r="Q32" i="7"/>
  <c r="Q33" i="7"/>
  <c r="Q34" i="7"/>
  <c r="Q35" i="7"/>
  <c r="D36" i="7"/>
  <c r="E36" i="7"/>
  <c r="G36" i="7"/>
  <c r="H36" i="7"/>
  <c r="I36" i="7"/>
  <c r="J36" i="7"/>
  <c r="L36" i="7"/>
  <c r="M36" i="7"/>
  <c r="Q37" i="7"/>
  <c r="Q38" i="7"/>
  <c r="Q39" i="7"/>
  <c r="Q40" i="7"/>
  <c r="Q41" i="7"/>
  <c r="Q42" i="7"/>
  <c r="Q43" i="7"/>
  <c r="E44" i="7"/>
  <c r="F44" i="7"/>
  <c r="G44" i="7"/>
  <c r="Q45" i="7"/>
  <c r="Q46" i="7"/>
  <c r="Q47" i="7"/>
  <c r="Q48" i="7"/>
  <c r="Q49" i="7"/>
  <c r="Q50" i="7"/>
  <c r="Q51" i="7"/>
  <c r="D52" i="7"/>
  <c r="E52" i="7"/>
  <c r="F52" i="7"/>
  <c r="G52" i="7"/>
  <c r="H52" i="7"/>
  <c r="I52" i="7"/>
  <c r="J52" i="7"/>
  <c r="K52" i="7"/>
  <c r="L52" i="7"/>
  <c r="M52" i="7"/>
  <c r="N52" i="7"/>
  <c r="O52" i="7"/>
  <c r="P52" i="7"/>
  <c r="Q53" i="7"/>
  <c r="Q54" i="7"/>
  <c r="Q55" i="7"/>
  <c r="Q56" i="7"/>
  <c r="Q57" i="7"/>
  <c r="Q58" i="7"/>
  <c r="Q59" i="7"/>
  <c r="Q60" i="7"/>
  <c r="Q61" i="7"/>
  <c r="D62" i="7"/>
  <c r="E62" i="7"/>
  <c r="F62" i="7"/>
  <c r="G62" i="7"/>
  <c r="Q63" i="7"/>
  <c r="Q64" i="7"/>
  <c r="Q65" i="7"/>
  <c r="Q66" i="7"/>
  <c r="Q67" i="7"/>
  <c r="Q68" i="7"/>
  <c r="Q69" i="7"/>
  <c r="E70" i="7"/>
  <c r="F70" i="7"/>
  <c r="G70" i="7"/>
  <c r="H70" i="7"/>
  <c r="I70" i="7"/>
  <c r="J70" i="7"/>
  <c r="K70" i="7"/>
  <c r="L70" i="7"/>
  <c r="M70" i="7"/>
  <c r="N70" i="7"/>
  <c r="Q71" i="7"/>
  <c r="Q72" i="7"/>
  <c r="Q73" i="7"/>
  <c r="Q75" i="7"/>
  <c r="Q76" i="7"/>
  <c r="Q77" i="7"/>
  <c r="Q78" i="7"/>
  <c r="Q79" i="7"/>
  <c r="Q80" i="7"/>
  <c r="Q81" i="7"/>
  <c r="Q82" i="7"/>
  <c r="C70" i="7"/>
  <c r="C62" i="7"/>
  <c r="C52" i="7"/>
  <c r="C44" i="7"/>
  <c r="C36" i="7"/>
  <c r="C26" i="7"/>
  <c r="C16" i="7"/>
  <c r="C10" i="7"/>
  <c r="Q44" i="7" l="1"/>
  <c r="C9" i="7"/>
  <c r="Q62" i="7"/>
  <c r="Q70" i="7"/>
  <c r="D83" i="7"/>
  <c r="Q52" i="7"/>
  <c r="Q36" i="7"/>
  <c r="Q26" i="7" s="1"/>
  <c r="P83" i="7"/>
  <c r="O9" i="7"/>
  <c r="N83" i="7"/>
  <c r="M9" i="7"/>
  <c r="L83" i="7"/>
  <c r="K9" i="7"/>
  <c r="J83" i="7"/>
  <c r="I9" i="7"/>
  <c r="H83" i="7"/>
  <c r="G9" i="7"/>
  <c r="F83" i="7"/>
  <c r="E9" i="7"/>
  <c r="Q16" i="7"/>
  <c r="Q10" i="7"/>
  <c r="O83" i="7"/>
  <c r="M83" i="7"/>
  <c r="K83" i="7"/>
  <c r="I83" i="7"/>
  <c r="G83" i="7"/>
  <c r="E83" i="7"/>
  <c r="P9" i="7"/>
  <c r="N9" i="7"/>
  <c r="L9" i="7"/>
  <c r="J9" i="7"/>
  <c r="H9" i="7"/>
  <c r="F9" i="7"/>
  <c r="D9" i="7"/>
  <c r="C83" i="7"/>
  <c r="Q9" i="7" l="1"/>
  <c r="Q83" i="7"/>
</calcChain>
</file>

<file path=xl/sharedStrings.xml><?xml version="1.0" encoding="utf-8"?>
<sst xmlns="http://schemas.openxmlformats.org/spreadsheetml/2006/main" count="539" uniqueCount="127">
  <si>
    <t>MINISTERIOS DE RELACIONES EXTERIORES</t>
  </si>
  <si>
    <t>DIRECCION GENERAL DE PASAPORTES</t>
  </si>
  <si>
    <t xml:space="preserve">Ejecución de Gasto y Aplicaciones financieras </t>
  </si>
  <si>
    <t>En RD$</t>
  </si>
  <si>
    <t>DETALLE</t>
  </si>
  <si>
    <t>Presupuesto Aprobado</t>
  </si>
  <si>
    <t>Presupuesto Modificado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</si>
  <si>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</si>
  <si>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</si>
  <si>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</si>
  <si>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</si>
  <si>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</si>
  <si>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</si>
  <si>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</si>
  <si>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</si>
  <si>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</si>
  <si>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</si>
  <si>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</si>
  <si>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</si>
  <si>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</si>
  <si>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</si>
  <si>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</si>
  <si>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</si>
  <si>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</si>
  <si>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</si>
  <si>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</si>
  <si>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</si>
  <si>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</si>
  <si>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</si>
  <si>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</si>
  <si>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</si>
  <si>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</si>
  <si>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</si>
  <si>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</si>
  <si>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</si>
  <si>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</si>
  <si>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</si>
  <si>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</si>
  <si>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</si>
  <si>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</si>
  <si>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</si>
  <si>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</si>
  <si>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</si>
  <si>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</si>
  <si>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</si>
  <si>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</si>
  <si>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</si>
  <si>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</si>
  <si>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</si>
  <si>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</si>
  <si>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</si>
  <si>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</si>
  <si>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</si>
  <si>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</si>
  <si>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</si>
  <si>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</si>
  <si>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</si>
  <si>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</si>
  <si>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</si>
  <si>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</si>
  <si>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</si>
  <si>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</si>
  <si>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</si>
  <si>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</si>
  <si>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</si>
  <si>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</si>
  <si>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</si>
  <si>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</si>
  <si>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</si>
  <si>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</si>
  <si>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</si>
  <si>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</si>
  <si>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</si>
  <si>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</si>
  <si>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</si>
  <si>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</si>
  <si>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</si>
  <si>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</si>
  <si>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</si>
  <si>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</si>
  <si>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</si>
  <si>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</si>
  <si>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</si>
  <si>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</si>
  <si>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</si>
  <si>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</si>
  <si>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</si>
  <si>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</si>
  <si>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</si>
  <si>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</si>
  <si>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</si>
  <si>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</si>
  <si>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</si>
  <si>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</si>
  <si>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</si>
  <si>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</si>
  <si>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t xml:space="preserve">                                                                                                                                                                                            Licda. Cecilia Rodriguez G.                                                    </t>
  </si>
  <si>
    <t xml:space="preserve">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</si>
  <si>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</t>
  </si>
  <si>
    <t>Licdo. Manuel G Florian</t>
  </si>
  <si>
    <t xml:space="preserve"> </t>
  </si>
  <si>
    <t>Analista</t>
  </si>
  <si>
    <t xml:space="preserve">                                Licda. Milquelys Casado</t>
  </si>
  <si>
    <t xml:space="preserve"> Encargado Financiero</t>
  </si>
  <si>
    <t xml:space="preserve">Definición de conceptos: </t>
  </si>
  <si>
    <t>1. Presupuesto Aprobado: Se refiere al presupuesto aprobado en la Ley de Presupuesto General del Estado</t>
  </si>
  <si>
    <t xml:space="preserve">2. Presupuesto Modificado: Se refiere al presupuesto aprobado en caso de que el Congreso Nacional apruebe un presupuesto complementario. </t>
  </si>
  <si>
    <t>Notas:</t>
  </si>
  <si>
    <t xml:space="preserve">1. La columna presupuesto modificado se agrega si se aprueba un presupuesto complementario. </t>
  </si>
  <si>
    <t xml:space="preserve">2. Se presenta la clasificación objetal del gasto al nivel de cuenta. </t>
  </si>
  <si>
    <t xml:space="preserve">                 Licda. Cecilia Rodriguez</t>
  </si>
  <si>
    <t xml:space="preserve">              Auxiliar                                            </t>
  </si>
  <si>
    <t xml:space="preserve">                                   Encargado Financiero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</si>
  <si>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</si>
  <si>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</si>
  <si>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</si>
  <si>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</si>
  <si>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</si>
  <si>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</si>
  <si>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6.Fuente  Reporte del -SIGEF</t>
  </si>
  <si>
    <r>
      <t>Presupuesto aprobado:</t>
    </r>
    <r>
      <rPr>
        <sz val="13"/>
        <color rgb="FF000000"/>
        <rFont val="Calibri"/>
        <family val="2"/>
      </rPr>
      <t xml:space="preserve"> Se refiere al presupuesto aprobado en la Ley de Presupuesto General del Estado.</t>
    </r>
  </si>
  <si>
    <r>
      <t xml:space="preserve">Presupuesto modificado:  </t>
    </r>
    <r>
      <rPr>
        <sz val="13"/>
        <color rgb="FF000000"/>
        <rFont val="Calibri"/>
        <family val="2"/>
      </rPr>
      <t xml:space="preserve">Se refiere al presupuesto aprobado en caso de que el Congreso Nacional apruebe un presupuesto complementario. </t>
    </r>
  </si>
  <si>
    <r>
      <t>Total devengado:</t>
    </r>
    <r>
      <rPr>
        <sz val="13"/>
        <color rgb="FF000000"/>
        <rFont val="Calibri"/>
        <family val="2"/>
      </rPr>
      <t> 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</si>
  <si>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Analista</t>
  </si>
  <si>
    <t>Licda. Cecilia Rodriguez G.</t>
  </si>
  <si>
    <t>Auxiliar</t>
  </si>
  <si>
    <t>Encargado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</si>
</sst>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.0_);_(* \(#,##0.0\);_(* &quot;-&quot;??_);_(@_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b/>
      <sz val="13"/>
      <color rgb="FF000000"/>
      <name val="Calibri"/>
      <family val="2"/>
    </font>
    <font>
      <sz val="13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0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6">
    <xf numFmtId="0" fontId="0" fillId="0" borderId="0" xfId="0"/>
    <xf numFmtId="0" fontId="6" fillId="0" borderId="0" xfId="0" applyFont="1" applyAlignment="1">
      <alignment horizontal="center"/>
    </xf>
    <xf numFmtId="0" fontId="7" fillId="0" borderId="0" xfId="0" applyFont="1"/>
    <xf numFmtId="0" fontId="0" fillId="0" borderId="0" xfId="0" applyAlignment="1"/>
    <xf numFmtId="0" fontId="8" fillId="0" borderId="8" xfId="0" applyFont="1" applyBorder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4" borderId="9" xfId="0" applyFont="1" applyFill="1" applyBorder="1" applyAlignment="1">
      <alignment vertical="center"/>
    </xf>
    <xf numFmtId="164" fontId="6" fillId="0" borderId="8" xfId="1" applyFont="1" applyBorder="1" applyAlignment="1">
      <alignment horizontal="left" vertical="center" wrapText="1"/>
    </xf>
    <xf numFmtId="164" fontId="6" fillId="0" borderId="0" xfId="1" applyFont="1" applyAlignment="1">
      <alignment vertical="center" wrapText="1"/>
    </xf>
    <xf numFmtId="164" fontId="6" fillId="0" borderId="0" xfId="0" applyNumberFormat="1" applyFont="1"/>
    <xf numFmtId="164" fontId="7" fillId="0" borderId="0" xfId="1" applyFont="1" applyAlignment="1">
      <alignment vertical="center" wrapText="1"/>
    </xf>
    <xf numFmtId="164" fontId="7" fillId="0" borderId="0" xfId="1" applyFont="1"/>
    <xf numFmtId="164" fontId="7" fillId="0" borderId="0" xfId="0" applyNumberFormat="1" applyFont="1"/>
    <xf numFmtId="164" fontId="6" fillId="0" borderId="0" xfId="1" applyFont="1"/>
    <xf numFmtId="165" fontId="6" fillId="0" borderId="8" xfId="0" applyNumberFormat="1" applyFont="1" applyBorder="1"/>
    <xf numFmtId="164" fontId="6" fillId="0" borderId="8" xfId="1" applyFont="1" applyBorder="1"/>
    <xf numFmtId="164" fontId="6" fillId="4" borderId="9" xfId="1" applyFont="1" applyFill="1" applyBorder="1"/>
    <xf numFmtId="165" fontId="6" fillId="4" borderId="9" xfId="0" applyNumberFormat="1" applyFont="1" applyFill="1" applyBorder="1"/>
    <xf numFmtId="164" fontId="6" fillId="5" borderId="0" xfId="0" applyNumberFormat="1" applyFont="1" applyFill="1"/>
    <xf numFmtId="0" fontId="12" fillId="0" borderId="0" xfId="0" applyFont="1" applyAlignment="1"/>
    <xf numFmtId="0" fontId="11" fillId="0" borderId="0" xfId="0" applyFont="1" applyAlignment="1">
      <alignment vertical="center"/>
    </xf>
    <xf numFmtId="0" fontId="13" fillId="3" borderId="2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9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5" fillId="0" borderId="0" xfId="0" applyFont="1" applyBorder="1" applyAlignment="1">
      <alignment vertical="top" wrapText="1" readingOrder="1"/>
    </xf>
    <xf numFmtId="0" fontId="11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164" fontId="14" fillId="0" borderId="8" xfId="1" applyFont="1" applyBorder="1" applyAlignment="1">
      <alignment horizontal="left" vertical="center" wrapText="1"/>
    </xf>
    <xf numFmtId="164" fontId="14" fillId="0" borderId="0" xfId="1" applyFont="1" applyAlignment="1">
      <alignment vertical="center" wrapText="1"/>
    </xf>
    <xf numFmtId="164" fontId="15" fillId="0" borderId="0" xfId="1" applyFont="1" applyAlignment="1">
      <alignment vertical="center" wrapText="1"/>
    </xf>
    <xf numFmtId="165" fontId="14" fillId="0" borderId="8" xfId="0" applyNumberFormat="1" applyFont="1" applyBorder="1"/>
    <xf numFmtId="165" fontId="14" fillId="0" borderId="0" xfId="0" applyNumberFormat="1" applyFont="1"/>
    <xf numFmtId="165" fontId="15" fillId="0" borderId="0" xfId="0" applyNumberFormat="1" applyFont="1"/>
    <xf numFmtId="164" fontId="14" fillId="4" borderId="9" xfId="1" applyFont="1" applyFill="1" applyBorder="1"/>
    <xf numFmtId="0" fontId="16" fillId="0" borderId="0" xfId="0" applyFont="1"/>
    <xf numFmtId="0" fontId="17" fillId="0" borderId="0" xfId="0" applyFont="1" applyAlignment="1">
      <alignment horizontal="left"/>
    </xf>
    <xf numFmtId="0" fontId="9" fillId="0" borderId="10" xfId="0" applyFont="1" applyBorder="1"/>
    <xf numFmtId="164" fontId="0" fillId="0" borderId="0" xfId="0" applyNumberForma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21" fillId="0" borderId="0" xfId="0" applyFont="1" applyBorder="1" applyAlignment="1">
      <alignment vertical="center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0" fillId="0" borderId="0" xfId="0" applyFont="1" applyAlignment="1">
      <alignment horizontal="left"/>
    </xf>
    <xf numFmtId="0" fontId="0" fillId="0" borderId="0" xfId="0" applyFont="1"/>
    <xf numFmtId="0" fontId="24" fillId="0" borderId="0" xfId="0" applyFont="1"/>
    <xf numFmtId="0" fontId="25" fillId="0" borderId="0" xfId="0" applyFont="1" applyBorder="1" applyAlignment="1">
      <alignment vertical="top" wrapText="1" readingOrder="1"/>
    </xf>
    <xf numFmtId="0" fontId="23" fillId="3" borderId="2" xfId="0" applyFont="1" applyFill="1" applyBorder="1" applyAlignment="1">
      <alignment horizontal="center"/>
    </xf>
    <xf numFmtId="0" fontId="23" fillId="3" borderId="7" xfId="0" applyFont="1" applyFill="1" applyBorder="1" applyAlignment="1">
      <alignment horizontal="center"/>
    </xf>
    <xf numFmtId="0" fontId="24" fillId="0" borderId="8" xfId="0" applyFont="1" applyBorder="1" applyAlignment="1">
      <alignment horizontal="left"/>
    </xf>
    <xf numFmtId="164" fontId="24" fillId="0" borderId="8" xfId="1" applyFont="1" applyBorder="1" applyAlignment="1">
      <alignment horizontal="left" vertical="center" wrapText="1"/>
    </xf>
    <xf numFmtId="0" fontId="24" fillId="0" borderId="0" xfId="0" applyFont="1" applyAlignment="1">
      <alignment horizontal="left"/>
    </xf>
    <xf numFmtId="164" fontId="24" fillId="0" borderId="0" xfId="1" applyFont="1" applyAlignment="1">
      <alignment vertical="center" wrapText="1"/>
    </xf>
    <xf numFmtId="164" fontId="24" fillId="0" borderId="0" xfId="0" applyNumberFormat="1" applyFont="1"/>
    <xf numFmtId="164" fontId="0" fillId="0" borderId="0" xfId="1" applyFont="1" applyAlignment="1">
      <alignment vertical="center" wrapText="1"/>
    </xf>
    <xf numFmtId="164" fontId="0" fillId="0" borderId="0" xfId="1" applyFont="1"/>
    <xf numFmtId="164" fontId="0" fillId="0" borderId="0" xfId="0" applyNumberFormat="1" applyFont="1"/>
    <xf numFmtId="0" fontId="0" fillId="0" borderId="0" xfId="0" applyFont="1" applyAlignment="1">
      <alignment horizontal="left" wrapText="1"/>
    </xf>
    <xf numFmtId="164" fontId="24" fillId="0" borderId="0" xfId="1" applyFont="1"/>
    <xf numFmtId="0" fontId="24" fillId="0" borderId="0" xfId="0" applyFont="1" applyAlignment="1">
      <alignment horizontal="left" wrapText="1"/>
    </xf>
    <xf numFmtId="165" fontId="24" fillId="0" borderId="8" xfId="0" applyNumberFormat="1" applyFont="1" applyBorder="1"/>
    <xf numFmtId="164" fontId="24" fillId="0" borderId="8" xfId="1" applyFont="1" applyBorder="1"/>
    <xf numFmtId="165" fontId="24" fillId="0" borderId="0" xfId="0" applyNumberFormat="1" applyFont="1"/>
    <xf numFmtId="165" fontId="0" fillId="0" borderId="0" xfId="0" applyNumberFormat="1" applyFont="1"/>
    <xf numFmtId="0" fontId="23" fillId="4" borderId="9" xfId="0" applyFont="1" applyFill="1" applyBorder="1" applyAlignment="1">
      <alignment vertical="center"/>
    </xf>
    <xf numFmtId="164" fontId="24" fillId="4" borderId="9" xfId="1" applyFont="1" applyFill="1" applyBorder="1"/>
    <xf numFmtId="165" fontId="24" fillId="4" borderId="9" xfId="0" applyNumberFormat="1" applyFont="1" applyFill="1" applyBorder="1"/>
    <xf numFmtId="164" fontId="24" fillId="5" borderId="0" xfId="0" applyNumberFormat="1" applyFont="1" applyFill="1"/>
    <xf numFmtId="0" fontId="26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24" fillId="0" borderId="0" xfId="0" applyFont="1" applyAlignment="1">
      <alignment vertical="center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top" wrapText="1" readingOrder="1"/>
    </xf>
    <xf numFmtId="0" fontId="3" fillId="0" borderId="0" xfId="0" applyFont="1" applyBorder="1" applyAlignment="1">
      <alignment horizontal="center" vertical="top" wrapText="1" readingOrder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 wrapText="1" readingOrder="1"/>
    </xf>
    <xf numFmtId="0" fontId="5" fillId="0" borderId="0" xfId="0" applyFont="1" applyBorder="1" applyAlignment="1">
      <alignment horizontal="center" vertical="top" wrapText="1" readingOrder="1"/>
    </xf>
    <xf numFmtId="0" fontId="13" fillId="2" borderId="2" xfId="0" applyFont="1" applyFill="1" applyBorder="1" applyAlignment="1">
      <alignment horizontal="left" vertical="center"/>
    </xf>
    <xf numFmtId="164" fontId="13" fillId="2" borderId="2" xfId="1" applyFont="1" applyFill="1" applyBorder="1" applyAlignment="1">
      <alignment horizontal="center" vertical="center" wrapText="1"/>
    </xf>
    <xf numFmtId="164" fontId="13" fillId="2" borderId="6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25" fillId="0" borderId="1" xfId="0" applyFont="1" applyBorder="1" applyAlignment="1">
      <alignment horizontal="center" vertical="center" wrapText="1" readingOrder="1"/>
    </xf>
    <xf numFmtId="0" fontId="25" fillId="0" borderId="0" xfId="0" applyFont="1" applyBorder="1" applyAlignment="1">
      <alignment horizontal="center" vertical="center" wrapText="1" readingOrder="1"/>
    </xf>
    <xf numFmtId="0" fontId="25" fillId="0" borderId="1" xfId="0" applyFont="1" applyBorder="1" applyAlignment="1">
      <alignment horizontal="center" vertical="top" wrapText="1" readingOrder="1"/>
    </xf>
    <xf numFmtId="0" fontId="25" fillId="0" borderId="0" xfId="0" applyFont="1" applyBorder="1" applyAlignment="1">
      <alignment horizontal="center" vertical="top" wrapText="1" readingOrder="1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3" fillId="2" borderId="2" xfId="0" applyFont="1" applyFill="1" applyBorder="1" applyAlignment="1">
      <alignment horizontal="left" vertical="center"/>
    </xf>
    <xf numFmtId="164" fontId="23" fillId="2" borderId="2" xfId="1" applyFont="1" applyFill="1" applyBorder="1" applyAlignment="1">
      <alignment horizontal="center" vertical="center" wrapText="1"/>
    </xf>
    <xf numFmtId="164" fontId="23" fillId="2" borderId="6" xfId="1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152400</xdr:rowOff>
    </xdr:from>
    <xdr:to>
      <xdr:col>1</xdr:col>
      <xdr:colOff>1647824</xdr:colOff>
      <xdr:row>4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525" y="342900"/>
          <a:ext cx="1638299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  <a:r>
            <a:rPr lang="es-US" sz="1100" baseline="0"/>
            <a:t> MIN.                      (si aplica)</a:t>
          </a:r>
          <a:endParaRPr lang="es-US" sz="1100"/>
        </a:p>
      </xdr:txBody>
    </xdr:sp>
    <xdr:clientData/>
  </xdr:twoCellAnchor>
  <xdr:twoCellAnchor editAs="oneCell">
    <xdr:from>
      <xdr:col>1</xdr:col>
      <xdr:colOff>47625</xdr:colOff>
      <xdr:row>0</xdr:row>
      <xdr:rowOff>47625</xdr:rowOff>
    </xdr:from>
    <xdr:to>
      <xdr:col>1</xdr:col>
      <xdr:colOff>2079625</xdr:colOff>
      <xdr:row>6</xdr:row>
      <xdr:rowOff>63500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2032000" cy="146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152400</xdr:rowOff>
    </xdr:from>
    <xdr:to>
      <xdr:col>1</xdr:col>
      <xdr:colOff>1647824</xdr:colOff>
      <xdr:row>3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525" y="533400"/>
          <a:ext cx="1638299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  <a:r>
            <a:rPr lang="es-US" sz="1100" baseline="0"/>
            <a:t> MIN.                      (si aplica)</a:t>
          </a:r>
          <a:endParaRPr lang="es-US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1904999</xdr:colOff>
      <xdr:row>5</xdr:row>
      <xdr:rowOff>143774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13658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152400</xdr:rowOff>
    </xdr:from>
    <xdr:to>
      <xdr:col>1</xdr:col>
      <xdr:colOff>1647824</xdr:colOff>
      <xdr:row>3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9525" y="152400"/>
          <a:ext cx="1638299" cy="733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  <a:r>
            <a:rPr lang="es-US" sz="1100" baseline="0"/>
            <a:t> MIN.                      (si aplica)</a:t>
          </a:r>
          <a:endParaRPr lang="es-US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1904999</xdr:colOff>
      <xdr:row>5</xdr:row>
      <xdr:rowOff>127000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4999" cy="14128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152400</xdr:rowOff>
    </xdr:from>
    <xdr:to>
      <xdr:col>1</xdr:col>
      <xdr:colOff>1647824</xdr:colOff>
      <xdr:row>3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EF05226-250F-438E-9E94-F123339BAE35}"/>
            </a:ext>
          </a:extLst>
        </xdr:cNvPr>
        <xdr:cNvSpPr txBox="1"/>
      </xdr:nvSpPr>
      <xdr:spPr>
        <a:xfrm>
          <a:off x="9525" y="152400"/>
          <a:ext cx="1638299" cy="733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  <a:r>
            <a:rPr lang="es-US" sz="1100" baseline="0"/>
            <a:t> MIN.                      (si aplica)</a:t>
          </a:r>
          <a:endParaRPr lang="es-US" sz="1100"/>
        </a:p>
      </xdr:txBody>
    </xdr:sp>
    <xdr:clientData/>
  </xdr:twoCellAnchor>
  <xdr:twoCellAnchor editAs="oneCell">
    <xdr:from>
      <xdr:col>1</xdr:col>
      <xdr:colOff>19050</xdr:colOff>
      <xdr:row>0</xdr:row>
      <xdr:rowOff>152400</xdr:rowOff>
    </xdr:from>
    <xdr:to>
      <xdr:col>1</xdr:col>
      <xdr:colOff>1711419</xdr:colOff>
      <xdr:row>5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3E97CA8-54FF-497C-82EA-218FA1BD2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52400"/>
          <a:ext cx="1692369" cy="12382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0</xdr:row>
      <xdr:rowOff>152400</xdr:rowOff>
    </xdr:from>
    <xdr:to>
      <xdr:col>1</xdr:col>
      <xdr:colOff>1647824</xdr:colOff>
      <xdr:row>3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9525" y="152400"/>
          <a:ext cx="1638299" cy="733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  <a:r>
            <a:rPr lang="es-US" sz="1100" baseline="0"/>
            <a:t> MIN.                      (si aplica)</a:t>
          </a:r>
          <a:endParaRPr lang="es-US" sz="1100"/>
        </a:p>
      </xdr:txBody>
    </xdr:sp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1809751</xdr:colOff>
      <xdr:row>5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809750" cy="1400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02"/>
  <sheetViews>
    <sheetView view="pageBreakPreview" topLeftCell="B79" zoomScale="60" zoomScaleNormal="100" workbookViewId="0">
      <selection activeCell="B87" sqref="B87"/>
    </sheetView>
  </sheetViews>
  <sheetFormatPr defaultColWidth="11.42578125" defaultRowHeight="15" x14ac:dyDescent="0.25"/>
  <cols>
    <col min="1" max="1" width="5.85546875" hidden="1" customWidth="1"/>
    <col min="2" max="2" width="80.7109375" style="3" customWidth="1"/>
    <col min="3" max="3" width="36.42578125" customWidth="1"/>
    <col min="4" max="4" width="45" customWidth="1"/>
  </cols>
  <sheetData>
    <row r="2" spans="2:5" ht="28.5" customHeight="1" x14ac:dyDescent="0.25">
      <c r="B2" s="85" t="s">
        <v>0</v>
      </c>
      <c r="C2" s="86"/>
      <c r="D2" s="86"/>
    </row>
    <row r="3" spans="2:5" ht="21" customHeight="1" x14ac:dyDescent="0.25">
      <c r="B3" s="87" t="s">
        <v>1</v>
      </c>
      <c r="C3" s="88"/>
      <c r="D3" s="88"/>
    </row>
    <row r="4" spans="2:5" ht="15.75" x14ac:dyDescent="0.25">
      <c r="B4" s="89">
        <v>2022</v>
      </c>
      <c r="C4" s="90"/>
      <c r="D4" s="90"/>
    </row>
    <row r="5" spans="2:5" ht="15.75" customHeight="1" x14ac:dyDescent="0.25">
      <c r="B5" s="91" t="s">
        <v>2</v>
      </c>
      <c r="C5" s="92"/>
      <c r="D5" s="92"/>
    </row>
    <row r="6" spans="2:5" ht="15.75" customHeight="1" x14ac:dyDescent="0.25">
      <c r="B6" s="92" t="s">
        <v>3</v>
      </c>
      <c r="C6" s="92"/>
      <c r="D6" s="92"/>
    </row>
    <row r="8" spans="2:5" ht="15" customHeight="1" x14ac:dyDescent="0.25">
      <c r="B8" s="93" t="s">
        <v>4</v>
      </c>
      <c r="C8" s="94" t="s">
        <v>5</v>
      </c>
      <c r="D8" s="94" t="s">
        <v>6</v>
      </c>
    </row>
    <row r="9" spans="2:5" ht="30" customHeight="1" x14ac:dyDescent="0.25">
      <c r="B9" s="93"/>
      <c r="C9" s="95"/>
      <c r="D9" s="95"/>
    </row>
    <row r="10" spans="2:5" s="5" customFormat="1" ht="27" customHeight="1" x14ac:dyDescent="0.3">
      <c r="B10" s="4" t="s">
        <v>21</v>
      </c>
      <c r="C10" s="30">
        <f>+C11+C17+C27+C37+C45+C53+C63+C68+C71</f>
        <v>1024795636</v>
      </c>
      <c r="D10" s="9"/>
    </row>
    <row r="11" spans="2:5" s="5" customFormat="1" ht="27" customHeight="1" x14ac:dyDescent="0.3">
      <c r="B11" s="6" t="s">
        <v>22</v>
      </c>
      <c r="C11" s="31">
        <f>SUM(C12:C16)</f>
        <v>493015272</v>
      </c>
      <c r="D11" s="10"/>
    </row>
    <row r="12" spans="2:5" s="5" customFormat="1" ht="27" customHeight="1" x14ac:dyDescent="0.35">
      <c r="B12" s="7" t="s">
        <v>23</v>
      </c>
      <c r="C12" s="32">
        <v>375747353</v>
      </c>
      <c r="D12" s="13"/>
    </row>
    <row r="13" spans="2:5" s="5" customFormat="1" ht="27" customHeight="1" x14ac:dyDescent="0.35">
      <c r="B13" s="7" t="s">
        <v>24</v>
      </c>
      <c r="C13" s="32">
        <v>67781665</v>
      </c>
      <c r="D13" s="13"/>
    </row>
    <row r="14" spans="2:5" s="5" customFormat="1" ht="27" customHeight="1" x14ac:dyDescent="0.35">
      <c r="B14" s="7" t="s">
        <v>25</v>
      </c>
      <c r="C14" s="32"/>
      <c r="D14" s="13"/>
      <c r="E14" s="39"/>
    </row>
    <row r="15" spans="2:5" s="5" customFormat="1" ht="27" customHeight="1" x14ac:dyDescent="0.35">
      <c r="B15" s="7" t="s">
        <v>26</v>
      </c>
      <c r="C15" s="32"/>
      <c r="D15" s="13"/>
    </row>
    <row r="16" spans="2:5" s="5" customFormat="1" ht="27" customHeight="1" x14ac:dyDescent="0.35">
      <c r="B16" s="7" t="s">
        <v>27</v>
      </c>
      <c r="C16" s="32">
        <v>49486254</v>
      </c>
      <c r="D16" s="13"/>
    </row>
    <row r="17" spans="2:4" s="5" customFormat="1" ht="27" customHeight="1" x14ac:dyDescent="0.3">
      <c r="B17" s="6" t="s">
        <v>28</v>
      </c>
      <c r="C17" s="31">
        <f>SUM(C18:C26)</f>
        <v>180335892</v>
      </c>
      <c r="D17" s="10"/>
    </row>
    <row r="18" spans="2:4" s="5" customFormat="1" ht="27" customHeight="1" x14ac:dyDescent="0.35">
      <c r="B18" s="7" t="s">
        <v>29</v>
      </c>
      <c r="C18" s="32">
        <v>33780000</v>
      </c>
      <c r="D18" s="13"/>
    </row>
    <row r="19" spans="2:4" s="5" customFormat="1" ht="27" customHeight="1" x14ac:dyDescent="0.35">
      <c r="B19" s="7" t="s">
        <v>30</v>
      </c>
      <c r="C19" s="32">
        <v>5800000</v>
      </c>
      <c r="D19" s="13"/>
    </row>
    <row r="20" spans="2:4" s="5" customFormat="1" ht="27" customHeight="1" x14ac:dyDescent="0.35">
      <c r="B20" s="7" t="s">
        <v>31</v>
      </c>
      <c r="C20" s="32">
        <v>31000000</v>
      </c>
      <c r="D20" s="13"/>
    </row>
    <row r="21" spans="2:4" s="5" customFormat="1" ht="27" customHeight="1" x14ac:dyDescent="0.35">
      <c r="B21" s="7" t="s">
        <v>32</v>
      </c>
      <c r="C21" s="32">
        <v>2600000</v>
      </c>
      <c r="D21" s="13"/>
    </row>
    <row r="22" spans="2:4" s="5" customFormat="1" ht="27" customHeight="1" x14ac:dyDescent="0.35">
      <c r="B22" s="7" t="s">
        <v>33</v>
      </c>
      <c r="C22" s="32">
        <v>13025891</v>
      </c>
      <c r="D22" s="13"/>
    </row>
    <row r="23" spans="2:4" s="5" customFormat="1" ht="27" customHeight="1" x14ac:dyDescent="0.35">
      <c r="B23" s="7" t="s">
        <v>34</v>
      </c>
      <c r="C23" s="32">
        <v>12600000</v>
      </c>
      <c r="D23" s="13"/>
    </row>
    <row r="24" spans="2:4" s="5" customFormat="1" ht="45.75" customHeight="1" x14ac:dyDescent="0.35">
      <c r="B24" s="25" t="s">
        <v>35</v>
      </c>
      <c r="C24" s="32">
        <v>29590000</v>
      </c>
      <c r="D24" s="13"/>
    </row>
    <row r="25" spans="2:4" s="5" customFormat="1" ht="43.5" customHeight="1" x14ac:dyDescent="0.35">
      <c r="B25" s="25" t="s">
        <v>36</v>
      </c>
      <c r="C25" s="32">
        <v>30340000</v>
      </c>
      <c r="D25" s="13"/>
    </row>
    <row r="26" spans="2:4" s="5" customFormat="1" ht="27" customHeight="1" x14ac:dyDescent="0.35">
      <c r="B26" s="7" t="s">
        <v>37</v>
      </c>
      <c r="C26" s="32">
        <v>21600001</v>
      </c>
      <c r="D26" s="13"/>
    </row>
    <row r="27" spans="2:4" s="5" customFormat="1" ht="27" customHeight="1" x14ac:dyDescent="0.3">
      <c r="B27" s="6" t="s">
        <v>38</v>
      </c>
      <c r="C27" s="31">
        <f>SUM(C28:C36)</f>
        <v>309474472</v>
      </c>
      <c r="D27" s="10"/>
    </row>
    <row r="28" spans="2:4" s="5" customFormat="1" ht="27" customHeight="1" x14ac:dyDescent="0.35">
      <c r="B28" s="7" t="s">
        <v>39</v>
      </c>
      <c r="C28" s="32">
        <v>7700000</v>
      </c>
      <c r="D28" s="13"/>
    </row>
    <row r="29" spans="2:4" s="5" customFormat="1" ht="27" customHeight="1" x14ac:dyDescent="0.35">
      <c r="B29" s="7" t="s">
        <v>40</v>
      </c>
      <c r="C29" s="32">
        <v>10700000</v>
      </c>
      <c r="D29" s="13"/>
    </row>
    <row r="30" spans="2:4" s="5" customFormat="1" ht="27" customHeight="1" x14ac:dyDescent="0.35">
      <c r="B30" s="7" t="s">
        <v>41</v>
      </c>
      <c r="C30" s="32">
        <v>228422500</v>
      </c>
      <c r="D30" s="13"/>
    </row>
    <row r="31" spans="2:4" s="5" customFormat="1" ht="27" customHeight="1" x14ac:dyDescent="0.35">
      <c r="B31" s="7" t="s">
        <v>42</v>
      </c>
      <c r="C31" s="32">
        <v>3499999</v>
      </c>
      <c r="D31" s="13"/>
    </row>
    <row r="32" spans="2:4" s="5" customFormat="1" ht="27" customHeight="1" x14ac:dyDescent="0.35">
      <c r="B32" s="7" t="s">
        <v>43</v>
      </c>
      <c r="C32" s="32">
        <v>3010000</v>
      </c>
      <c r="D32" s="13"/>
    </row>
    <row r="33" spans="2:4" s="5" customFormat="1" ht="42" customHeight="1" x14ac:dyDescent="0.35">
      <c r="B33" s="7" t="s">
        <v>44</v>
      </c>
      <c r="C33" s="32">
        <v>290000</v>
      </c>
      <c r="D33" s="13"/>
    </row>
    <row r="34" spans="2:4" s="5" customFormat="1" ht="39" customHeight="1" x14ac:dyDescent="0.35">
      <c r="B34" s="25" t="s">
        <v>45</v>
      </c>
      <c r="C34" s="32">
        <v>15595000</v>
      </c>
      <c r="D34" s="13"/>
    </row>
    <row r="35" spans="2:4" s="5" customFormat="1" ht="39.75" customHeight="1" x14ac:dyDescent="0.35">
      <c r="B35" s="25" t="s">
        <v>46</v>
      </c>
      <c r="C35" s="32"/>
      <c r="D35" s="13"/>
    </row>
    <row r="36" spans="2:4" s="5" customFormat="1" ht="27" customHeight="1" x14ac:dyDescent="0.35">
      <c r="B36" s="7" t="s">
        <v>47</v>
      </c>
      <c r="C36" s="32">
        <v>40256973</v>
      </c>
      <c r="D36" s="13"/>
    </row>
    <row r="37" spans="2:4" s="5" customFormat="1" ht="27" customHeight="1" x14ac:dyDescent="0.3">
      <c r="B37" s="6" t="s">
        <v>48</v>
      </c>
      <c r="C37" s="31">
        <f>SUM(C38:C43)</f>
        <v>3000000</v>
      </c>
      <c r="D37" s="10"/>
    </row>
    <row r="38" spans="2:4" s="5" customFormat="1" ht="27" customHeight="1" x14ac:dyDescent="0.35">
      <c r="B38" s="7" t="s">
        <v>49</v>
      </c>
      <c r="C38" s="32">
        <v>3000000</v>
      </c>
      <c r="D38" s="13"/>
    </row>
    <row r="39" spans="2:4" s="5" customFormat="1" ht="38.25" customHeight="1" x14ac:dyDescent="0.35">
      <c r="B39" s="25" t="s">
        <v>50</v>
      </c>
      <c r="C39" s="32"/>
      <c r="D39" s="13"/>
    </row>
    <row r="40" spans="2:4" s="5" customFormat="1" ht="42" customHeight="1" x14ac:dyDescent="0.35">
      <c r="B40" s="25" t="s">
        <v>51</v>
      </c>
      <c r="C40" s="32"/>
      <c r="D40" s="13"/>
    </row>
    <row r="41" spans="2:4" s="5" customFormat="1" ht="42" customHeight="1" x14ac:dyDescent="0.35">
      <c r="B41" s="25" t="s">
        <v>52</v>
      </c>
      <c r="C41" s="32"/>
      <c r="D41" s="13"/>
    </row>
    <row r="42" spans="2:4" s="5" customFormat="1" ht="39.75" customHeight="1" x14ac:dyDescent="0.35">
      <c r="B42" s="25" t="s">
        <v>53</v>
      </c>
      <c r="C42" s="32"/>
      <c r="D42" s="13"/>
    </row>
    <row r="43" spans="2:4" s="5" customFormat="1" ht="27" customHeight="1" x14ac:dyDescent="0.35">
      <c r="B43" s="25" t="s">
        <v>54</v>
      </c>
      <c r="C43" s="32"/>
      <c r="D43" s="13"/>
    </row>
    <row r="44" spans="2:4" s="5" customFormat="1" ht="27" customHeight="1" x14ac:dyDescent="0.35">
      <c r="B44" s="7" t="s">
        <v>55</v>
      </c>
      <c r="C44" s="32"/>
      <c r="D44" s="13"/>
    </row>
    <row r="45" spans="2:4" s="5" customFormat="1" ht="36.75" customHeight="1" x14ac:dyDescent="0.35">
      <c r="B45" s="25" t="s">
        <v>56</v>
      </c>
      <c r="C45" s="31">
        <f>SUM(C46:C52)</f>
        <v>0</v>
      </c>
      <c r="D45" s="13"/>
    </row>
    <row r="46" spans="2:4" s="5" customFormat="1" ht="27" customHeight="1" x14ac:dyDescent="0.35">
      <c r="B46" s="6" t="s">
        <v>57</v>
      </c>
      <c r="C46" s="32"/>
      <c r="D46" s="15"/>
    </row>
    <row r="47" spans="2:4" s="5" customFormat="1" ht="36" customHeight="1" x14ac:dyDescent="0.35">
      <c r="B47" s="7" t="s">
        <v>58</v>
      </c>
      <c r="C47" s="32"/>
      <c r="D47" s="13"/>
    </row>
    <row r="48" spans="2:4" s="5" customFormat="1" ht="49.5" customHeight="1" x14ac:dyDescent="0.35">
      <c r="B48" s="25" t="s">
        <v>59</v>
      </c>
      <c r="C48" s="32"/>
      <c r="D48" s="13"/>
    </row>
    <row r="49" spans="2:4" s="5" customFormat="1" ht="42" customHeight="1" x14ac:dyDescent="0.35">
      <c r="B49" s="25" t="s">
        <v>60</v>
      </c>
      <c r="C49" s="32"/>
      <c r="D49" s="13"/>
    </row>
    <row r="50" spans="2:4" s="5" customFormat="1" ht="36.75" customHeight="1" x14ac:dyDescent="0.35">
      <c r="B50" s="25" t="s">
        <v>61</v>
      </c>
      <c r="C50" s="32"/>
      <c r="D50" s="13"/>
    </row>
    <row r="51" spans="2:4" s="5" customFormat="1" ht="27" customHeight="1" x14ac:dyDescent="0.35">
      <c r="B51" s="7" t="s">
        <v>62</v>
      </c>
      <c r="C51" s="32"/>
      <c r="D51" s="13"/>
    </row>
    <row r="52" spans="2:4" s="5" customFormat="1" ht="36.75" customHeight="1" x14ac:dyDescent="0.35">
      <c r="B52" s="25" t="s">
        <v>63</v>
      </c>
      <c r="C52" s="32"/>
      <c r="D52" s="13"/>
    </row>
    <row r="53" spans="2:4" s="5" customFormat="1" ht="27" customHeight="1" x14ac:dyDescent="0.3">
      <c r="B53" s="6" t="s">
        <v>64</v>
      </c>
      <c r="C53" s="31">
        <f>SUM(C54:C62)</f>
        <v>35070000</v>
      </c>
      <c r="D53" s="10"/>
    </row>
    <row r="54" spans="2:4" s="5" customFormat="1" ht="27" customHeight="1" x14ac:dyDescent="0.35">
      <c r="B54" s="7" t="s">
        <v>65</v>
      </c>
      <c r="C54" s="32">
        <v>9300000</v>
      </c>
      <c r="D54" s="13"/>
    </row>
    <row r="55" spans="2:4" s="5" customFormat="1" ht="42" customHeight="1" x14ac:dyDescent="0.35">
      <c r="B55" s="25" t="s">
        <v>66</v>
      </c>
      <c r="C55" s="32">
        <v>1000000</v>
      </c>
      <c r="D55" s="13"/>
    </row>
    <row r="56" spans="2:4" s="5" customFormat="1" ht="27" customHeight="1" x14ac:dyDescent="0.35">
      <c r="B56" s="7" t="s">
        <v>67</v>
      </c>
      <c r="C56" s="32">
        <v>550000</v>
      </c>
      <c r="D56" s="13"/>
    </row>
    <row r="57" spans="2:4" s="5" customFormat="1" ht="38.25" customHeight="1" x14ac:dyDescent="0.35">
      <c r="B57" s="25" t="s">
        <v>68</v>
      </c>
      <c r="C57" s="32">
        <v>12120000</v>
      </c>
      <c r="D57" s="13"/>
    </row>
    <row r="58" spans="2:4" s="5" customFormat="1" ht="27" customHeight="1" x14ac:dyDescent="0.35">
      <c r="B58" s="7" t="s">
        <v>69</v>
      </c>
      <c r="C58" s="32">
        <v>8200000</v>
      </c>
      <c r="D58" s="13"/>
    </row>
    <row r="59" spans="2:4" s="5" customFormat="1" ht="27" customHeight="1" x14ac:dyDescent="0.35">
      <c r="B59" s="7" t="s">
        <v>70</v>
      </c>
      <c r="C59" s="32">
        <v>400000</v>
      </c>
      <c r="D59" s="13"/>
    </row>
    <row r="60" spans="2:4" s="5" customFormat="1" ht="27" customHeight="1" x14ac:dyDescent="0.35">
      <c r="B60" s="7" t="s">
        <v>71</v>
      </c>
      <c r="C60" s="32"/>
      <c r="D60" s="13"/>
    </row>
    <row r="61" spans="2:4" s="5" customFormat="1" ht="27" customHeight="1" x14ac:dyDescent="0.35">
      <c r="B61" s="7" t="s">
        <v>72</v>
      </c>
      <c r="C61" s="32">
        <v>3000000</v>
      </c>
      <c r="D61" s="13"/>
    </row>
    <row r="62" spans="2:4" s="5" customFormat="1" ht="36.75" customHeight="1" x14ac:dyDescent="0.35">
      <c r="B62" s="25" t="s">
        <v>73</v>
      </c>
      <c r="C62" s="32">
        <v>500000</v>
      </c>
      <c r="D62" s="13"/>
    </row>
    <row r="63" spans="2:4" s="5" customFormat="1" ht="27" customHeight="1" x14ac:dyDescent="0.3">
      <c r="B63" s="6" t="s">
        <v>74</v>
      </c>
      <c r="C63" s="31">
        <f>SUM(C64:C66)</f>
        <v>3900000</v>
      </c>
      <c r="D63" s="10"/>
    </row>
    <row r="64" spans="2:4" s="5" customFormat="1" ht="27" customHeight="1" x14ac:dyDescent="0.35">
      <c r="B64" s="7" t="s">
        <v>75</v>
      </c>
      <c r="C64" s="32">
        <v>3900000</v>
      </c>
      <c r="D64" s="13"/>
    </row>
    <row r="65" spans="2:4" s="5" customFormat="1" ht="27" customHeight="1" x14ac:dyDescent="0.35">
      <c r="B65" s="7" t="s">
        <v>76</v>
      </c>
      <c r="C65" s="32"/>
      <c r="D65" s="13"/>
    </row>
    <row r="66" spans="2:4" s="5" customFormat="1" ht="27" customHeight="1" x14ac:dyDescent="0.35">
      <c r="B66" s="7" t="s">
        <v>77</v>
      </c>
      <c r="C66" s="32"/>
      <c r="D66" s="13"/>
    </row>
    <row r="67" spans="2:4" s="5" customFormat="1" ht="44.25" customHeight="1" x14ac:dyDescent="0.35">
      <c r="B67" s="25" t="s">
        <v>78</v>
      </c>
      <c r="C67" s="32"/>
      <c r="D67" s="13"/>
    </row>
    <row r="68" spans="2:4" s="5" customFormat="1" ht="42" customHeight="1" x14ac:dyDescent="0.35">
      <c r="B68" s="26" t="s">
        <v>79</v>
      </c>
      <c r="C68" s="31"/>
      <c r="D68" s="15"/>
    </row>
    <row r="69" spans="2:4" s="5" customFormat="1" ht="27" customHeight="1" x14ac:dyDescent="0.35">
      <c r="B69" s="7" t="s">
        <v>80</v>
      </c>
      <c r="C69" s="32"/>
      <c r="D69" s="13"/>
    </row>
    <row r="70" spans="2:4" s="5" customFormat="1" ht="39.75" customHeight="1" x14ac:dyDescent="0.35">
      <c r="B70" s="25" t="s">
        <v>81</v>
      </c>
      <c r="C70" s="32"/>
      <c r="D70" s="13"/>
    </row>
    <row r="71" spans="2:4" s="5" customFormat="1" ht="27" customHeight="1" x14ac:dyDescent="0.35">
      <c r="B71" s="6" t="s">
        <v>82</v>
      </c>
      <c r="C71" s="31">
        <f>SUM(C72:C74)</f>
        <v>0</v>
      </c>
      <c r="D71" s="15"/>
    </row>
    <row r="72" spans="2:4" s="5" customFormat="1" ht="27" customHeight="1" x14ac:dyDescent="0.35">
      <c r="B72" s="7" t="s">
        <v>83</v>
      </c>
      <c r="C72" s="32"/>
      <c r="D72" s="13"/>
    </row>
    <row r="73" spans="2:4" s="5" customFormat="1" ht="27" customHeight="1" x14ac:dyDescent="0.35">
      <c r="B73" s="7" t="s">
        <v>84</v>
      </c>
      <c r="C73" s="32"/>
      <c r="D73" s="13"/>
    </row>
    <row r="74" spans="2:4" s="5" customFormat="1" ht="42" customHeight="1" x14ac:dyDescent="0.35">
      <c r="B74" s="25" t="s">
        <v>85</v>
      </c>
      <c r="C74" s="32"/>
      <c r="D74" s="13"/>
    </row>
    <row r="75" spans="2:4" s="5" customFormat="1" ht="27" customHeight="1" x14ac:dyDescent="0.35">
      <c r="B75" s="4" t="s">
        <v>86</v>
      </c>
      <c r="C75" s="33"/>
      <c r="D75" s="17"/>
    </row>
    <row r="76" spans="2:4" s="5" customFormat="1" ht="27" customHeight="1" x14ac:dyDescent="0.35">
      <c r="B76" s="6" t="s">
        <v>87</v>
      </c>
      <c r="C76" s="34"/>
      <c r="D76" s="15"/>
    </row>
    <row r="77" spans="2:4" s="5" customFormat="1" ht="27" customHeight="1" x14ac:dyDescent="0.35">
      <c r="B77" s="7" t="s">
        <v>88</v>
      </c>
      <c r="C77" s="35"/>
      <c r="D77" s="13"/>
    </row>
    <row r="78" spans="2:4" s="5" customFormat="1" ht="27" customHeight="1" x14ac:dyDescent="0.35">
      <c r="B78" s="7" t="s">
        <v>89</v>
      </c>
      <c r="C78" s="35"/>
      <c r="D78" s="13"/>
    </row>
    <row r="79" spans="2:4" s="5" customFormat="1" ht="27" customHeight="1" x14ac:dyDescent="0.35">
      <c r="B79" s="6" t="s">
        <v>90</v>
      </c>
      <c r="C79" s="34"/>
      <c r="D79" s="15"/>
    </row>
    <row r="80" spans="2:4" s="5" customFormat="1" ht="27" customHeight="1" x14ac:dyDescent="0.35">
      <c r="B80" s="7" t="s">
        <v>91</v>
      </c>
      <c r="C80" s="35"/>
      <c r="D80" s="13"/>
    </row>
    <row r="81" spans="1:4" s="5" customFormat="1" ht="27" customHeight="1" x14ac:dyDescent="0.35">
      <c r="B81" s="7" t="s">
        <v>92</v>
      </c>
      <c r="C81" s="35"/>
      <c r="D81" s="13"/>
    </row>
    <row r="82" spans="1:4" s="5" customFormat="1" ht="27" customHeight="1" x14ac:dyDescent="0.35">
      <c r="B82" s="6" t="s">
        <v>93</v>
      </c>
      <c r="C82" s="34"/>
      <c r="D82" s="15"/>
    </row>
    <row r="83" spans="1:4" s="5" customFormat="1" ht="27" customHeight="1" x14ac:dyDescent="0.35">
      <c r="B83" s="7" t="s">
        <v>94</v>
      </c>
      <c r="C83" s="35"/>
      <c r="D83" s="13"/>
    </row>
    <row r="84" spans="1:4" s="5" customFormat="1" ht="24.95" customHeight="1" x14ac:dyDescent="0.35">
      <c r="B84" s="8" t="s">
        <v>95</v>
      </c>
      <c r="C84" s="36">
        <f>+C11+C17+C27+C37+C45+C53+C63+C68+C71</f>
        <v>1024795636</v>
      </c>
      <c r="D84" s="18"/>
    </row>
    <row r="85" spans="1:4" ht="34.5" x14ac:dyDescent="0.25">
      <c r="B85" s="44" t="s">
        <v>120</v>
      </c>
    </row>
    <row r="86" spans="1:4" ht="34.5" x14ac:dyDescent="0.25">
      <c r="B86" s="44" t="s">
        <v>121</v>
      </c>
    </row>
    <row r="87" spans="1:4" ht="86.25" x14ac:dyDescent="0.25">
      <c r="B87" s="44" t="s">
        <v>122</v>
      </c>
    </row>
    <row r="88" spans="1:4" x14ac:dyDescent="0.25">
      <c r="B88" s="41"/>
      <c r="C88" s="40"/>
    </row>
    <row r="89" spans="1:4" ht="18.75" x14ac:dyDescent="0.3">
      <c r="B89" s="38"/>
    </row>
    <row r="90" spans="1:4" ht="18.75" x14ac:dyDescent="0.3">
      <c r="B90" s="38"/>
    </row>
    <row r="91" spans="1:4" ht="18.75" x14ac:dyDescent="0.3">
      <c r="B91" s="38"/>
    </row>
    <row r="92" spans="1:4" ht="23.25" x14ac:dyDescent="0.35">
      <c r="B92" s="28" t="s">
        <v>110</v>
      </c>
      <c r="C92" s="82" t="s">
        <v>99</v>
      </c>
      <c r="D92" s="82"/>
    </row>
    <row r="93" spans="1:4" ht="23.25" x14ac:dyDescent="0.35">
      <c r="B93" s="29" t="s">
        <v>111</v>
      </c>
      <c r="C93" s="21" t="s">
        <v>112</v>
      </c>
      <c r="D93" s="21"/>
    </row>
    <row r="94" spans="1:4" ht="18.75" x14ac:dyDescent="0.3">
      <c r="B94" s="38"/>
    </row>
    <row r="95" spans="1:4" ht="12" customHeight="1" x14ac:dyDescent="0.3">
      <c r="B95" s="38"/>
    </row>
    <row r="96" spans="1:4" ht="33.75" hidden="1" customHeight="1" x14ac:dyDescent="0.35">
      <c r="A96" s="1" t="s">
        <v>96</v>
      </c>
      <c r="B96" s="28"/>
      <c r="C96" s="82"/>
      <c r="D96" s="82"/>
    </row>
    <row r="97" spans="2:4" ht="23.25" hidden="1" x14ac:dyDescent="0.35">
      <c r="B97" s="29"/>
      <c r="C97" s="21"/>
      <c r="D97" s="21"/>
    </row>
    <row r="98" spans="2:4" ht="23.25" hidden="1" x14ac:dyDescent="0.35">
      <c r="B98" s="21"/>
      <c r="C98" s="21"/>
      <c r="D98" s="21"/>
    </row>
    <row r="99" spans="2:4" ht="23.25" hidden="1" x14ac:dyDescent="0.35">
      <c r="B99" s="83"/>
      <c r="C99" s="83"/>
      <c r="D99" s="83"/>
    </row>
    <row r="100" spans="2:4" ht="23.25" x14ac:dyDescent="0.25">
      <c r="B100" s="22" t="s">
        <v>97</v>
      </c>
      <c r="C100" s="22"/>
      <c r="D100" s="22"/>
    </row>
    <row r="101" spans="2:4" ht="21" customHeight="1" x14ac:dyDescent="0.35">
      <c r="B101" s="21" t="s">
        <v>98</v>
      </c>
      <c r="C101" s="21"/>
    </row>
    <row r="102" spans="2:4" ht="21" x14ac:dyDescent="0.35">
      <c r="B102" s="84"/>
      <c r="C102" s="84"/>
      <c r="D102" s="84"/>
    </row>
  </sheetData>
  <mergeCells count="12">
    <mergeCell ref="C96:D96"/>
    <mergeCell ref="B99:D99"/>
    <mergeCell ref="B102:D102"/>
    <mergeCell ref="B2:D2"/>
    <mergeCell ref="B3:D3"/>
    <mergeCell ref="B4:D4"/>
    <mergeCell ref="B5:D5"/>
    <mergeCell ref="B6:D6"/>
    <mergeCell ref="B8:B9"/>
    <mergeCell ref="C8:C9"/>
    <mergeCell ref="D8:D9"/>
    <mergeCell ref="C92:D92"/>
  </mergeCells>
  <pageMargins left="0.7" right="0.7" top="0.75" bottom="0.75" header="0.3" footer="0.3"/>
  <pageSetup paperSize="9" scale="53" orientation="portrait" r:id="rId1"/>
  <rowBreaks count="2" manualBreakCount="2">
    <brk id="48" max="3" man="1"/>
    <brk id="98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99"/>
  <sheetViews>
    <sheetView view="pageBreakPreview" topLeftCell="B1" zoomScale="53" zoomScaleNormal="100" zoomScaleSheetLayoutView="53" workbookViewId="0">
      <selection activeCell="B84" sqref="B84:B90"/>
    </sheetView>
  </sheetViews>
  <sheetFormatPr defaultColWidth="11.42578125" defaultRowHeight="15" x14ac:dyDescent="0.25"/>
  <cols>
    <col min="1" max="1" width="5.85546875" hidden="1" customWidth="1"/>
    <col min="2" max="2" width="80.7109375" style="3" customWidth="1"/>
    <col min="3" max="3" width="36.42578125" customWidth="1"/>
    <col min="4" max="4" width="22.5703125" bestFit="1" customWidth="1"/>
    <col min="5" max="5" width="25.85546875" customWidth="1"/>
    <col min="6" max="16" width="14.5703125" customWidth="1"/>
    <col min="17" max="17" width="21.5703125" bestFit="1" customWidth="1"/>
  </cols>
  <sheetData>
    <row r="1" spans="2:17" ht="28.5" customHeight="1" x14ac:dyDescent="0.25"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2:17" ht="21" customHeight="1" x14ac:dyDescent="0.25">
      <c r="B2" s="87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</row>
    <row r="3" spans="2:17" ht="15.75" x14ac:dyDescent="0.25">
      <c r="B3" s="89">
        <v>2022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</row>
    <row r="4" spans="2:17" ht="15.75" customHeight="1" x14ac:dyDescent="0.25">
      <c r="B4" s="91" t="s">
        <v>2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</row>
    <row r="5" spans="2:17" ht="15.75" customHeight="1" x14ac:dyDescent="0.25">
      <c r="B5" s="27" t="s">
        <v>3</v>
      </c>
      <c r="C5" s="27"/>
      <c r="D5" s="27"/>
    </row>
    <row r="7" spans="2:17" ht="15" customHeight="1" x14ac:dyDescent="0.25">
      <c r="B7" s="93" t="s">
        <v>4</v>
      </c>
      <c r="C7" s="94" t="s">
        <v>5</v>
      </c>
      <c r="D7" s="94" t="s">
        <v>6</v>
      </c>
      <c r="E7" s="97" t="s">
        <v>7</v>
      </c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9"/>
    </row>
    <row r="8" spans="2:17" ht="24" customHeight="1" x14ac:dyDescent="0.35">
      <c r="B8" s="93"/>
      <c r="C8" s="95"/>
      <c r="D8" s="95"/>
      <c r="E8" s="23" t="s">
        <v>8</v>
      </c>
      <c r="F8" s="23" t="s">
        <v>9</v>
      </c>
      <c r="G8" s="23" t="s">
        <v>10</v>
      </c>
      <c r="H8" s="23" t="s">
        <v>11</v>
      </c>
      <c r="I8" s="24" t="s">
        <v>12</v>
      </c>
      <c r="J8" s="23" t="s">
        <v>13</v>
      </c>
      <c r="K8" s="24" t="s">
        <v>14</v>
      </c>
      <c r="L8" s="23" t="s">
        <v>15</v>
      </c>
      <c r="M8" s="23" t="s">
        <v>16</v>
      </c>
      <c r="N8" s="23" t="s">
        <v>17</v>
      </c>
      <c r="O8" s="23" t="s">
        <v>18</v>
      </c>
      <c r="P8" s="24" t="s">
        <v>19</v>
      </c>
      <c r="Q8" s="23" t="s">
        <v>20</v>
      </c>
    </row>
    <row r="9" spans="2:17" s="5" customFormat="1" ht="27" customHeight="1" x14ac:dyDescent="0.3">
      <c r="B9" s="4" t="s">
        <v>21</v>
      </c>
      <c r="C9" s="30">
        <f>+C10+C16+C26+C36+C44+C52+C62+C67+C70</f>
        <v>1024795636</v>
      </c>
      <c r="D9" s="9">
        <f>+D10+D16+D26+D36+D44+D52+D62+D67+D70</f>
        <v>0</v>
      </c>
      <c r="E9" s="9">
        <f t="shared" ref="E9:P9" si="0">+E10+E16+E26+E36+E44+E52+E62+E67+E70</f>
        <v>34516386.939999998</v>
      </c>
      <c r="F9" s="9">
        <f t="shared" si="0"/>
        <v>0</v>
      </c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>+E9+F9+G9+H9+I9+J9+K9+L9+M9+N9+O9+P9</f>
        <v>34516386.939999998</v>
      </c>
    </row>
    <row r="10" spans="2:17" s="5" customFormat="1" ht="27" customHeight="1" x14ac:dyDescent="0.35">
      <c r="B10" s="6" t="s">
        <v>22</v>
      </c>
      <c r="C10" s="31">
        <f>SUM(C11:C15)</f>
        <v>493015272</v>
      </c>
      <c r="D10" s="10">
        <f>SUM(D11:D15)</f>
        <v>0</v>
      </c>
      <c r="E10" s="10">
        <f t="shared" ref="E10:N10" si="1">SUM(E11:E15)</f>
        <v>31761117.390000001</v>
      </c>
      <c r="F10" s="10">
        <f t="shared" si="1"/>
        <v>0</v>
      </c>
      <c r="G10" s="10">
        <f t="shared" si="1"/>
        <v>0</v>
      </c>
      <c r="H10" s="10">
        <f t="shared" si="1"/>
        <v>0</v>
      </c>
      <c r="I10" s="10">
        <f t="shared" si="1"/>
        <v>0</v>
      </c>
      <c r="J10" s="10">
        <f t="shared" si="1"/>
        <v>0</v>
      </c>
      <c r="K10" s="10">
        <f>SUM(K11:K15)</f>
        <v>0</v>
      </c>
      <c r="L10" s="10">
        <f t="shared" ref="L10" si="2">SUM(L11:L15)</f>
        <v>0</v>
      </c>
      <c r="M10" s="10">
        <f t="shared" si="1"/>
        <v>0</v>
      </c>
      <c r="N10" s="10">
        <f t="shared" si="1"/>
        <v>0</v>
      </c>
      <c r="O10" s="11">
        <f>+O11+O12+O13+O14+O15</f>
        <v>0</v>
      </c>
      <c r="P10" s="11">
        <f>+P11+P12+P13+P14+P15</f>
        <v>0</v>
      </c>
      <c r="Q10" s="10">
        <f>SUM(Q11:Q15)</f>
        <v>31761117.390000001</v>
      </c>
    </row>
    <row r="11" spans="2:17" s="5" customFormat="1" ht="27" customHeight="1" x14ac:dyDescent="0.35">
      <c r="B11" s="7" t="s">
        <v>23</v>
      </c>
      <c r="C11" s="32">
        <v>375747353</v>
      </c>
      <c r="D11" s="13">
        <v>2160000</v>
      </c>
      <c r="E11" s="12">
        <v>26334286.199999999</v>
      </c>
      <c r="F11" s="12"/>
      <c r="G11" s="12"/>
      <c r="H11" s="12"/>
      <c r="I11" s="12"/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4">
        <f>+E11+F11+G11+H11+I11+J11+K11+L11+M11+N11+O11+P11</f>
        <v>26334286.199999999</v>
      </c>
    </row>
    <row r="12" spans="2:17" s="5" customFormat="1" ht="27" customHeight="1" x14ac:dyDescent="0.35">
      <c r="B12" s="7" t="s">
        <v>24</v>
      </c>
      <c r="C12" s="32">
        <v>67781665</v>
      </c>
      <c r="D12" s="13"/>
      <c r="E12" s="12">
        <v>1437000</v>
      </c>
      <c r="F12" s="12"/>
      <c r="G12" s="12"/>
      <c r="H12" s="12">
        <v>0</v>
      </c>
      <c r="I12" s="12"/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3">
        <v>0</v>
      </c>
      <c r="P12" s="13">
        <v>0</v>
      </c>
      <c r="Q12" s="14">
        <f>+E12+F12+G12+H12+I12+J12+K12+L12+M12+N12+O12+P12</f>
        <v>1437000</v>
      </c>
    </row>
    <row r="13" spans="2:17" s="5" customFormat="1" ht="27" customHeight="1" x14ac:dyDescent="0.35">
      <c r="B13" s="7" t="s">
        <v>25</v>
      </c>
      <c r="C13" s="32"/>
      <c r="D13" s="13"/>
      <c r="E13" s="12"/>
      <c r="F13" s="12"/>
      <c r="G13" s="12"/>
      <c r="H13" s="12"/>
      <c r="I13" s="12"/>
      <c r="J13" s="12"/>
      <c r="K13" s="12"/>
      <c r="L13" s="12"/>
      <c r="M13" s="12"/>
      <c r="N13" s="12">
        <v>0</v>
      </c>
      <c r="O13" s="13"/>
      <c r="P13" s="13"/>
      <c r="Q13" s="14">
        <f t="shared" ref="Q13:Q14" si="3">+E13+F13+G13+H13+I13+J13+K13+L13+M13+N13+O13</f>
        <v>0</v>
      </c>
    </row>
    <row r="14" spans="2:17" s="5" customFormat="1" ht="27" customHeight="1" x14ac:dyDescent="0.35">
      <c r="B14" s="7" t="s">
        <v>26</v>
      </c>
      <c r="C14" s="32"/>
      <c r="D14" s="13" t="s">
        <v>100</v>
      </c>
      <c r="E14" s="12"/>
      <c r="F14" s="12"/>
      <c r="G14" s="12"/>
      <c r="H14" s="12"/>
      <c r="I14" s="12"/>
      <c r="J14" s="12"/>
      <c r="K14" s="12"/>
      <c r="L14" s="12"/>
      <c r="M14" s="12"/>
      <c r="N14" s="12">
        <v>0</v>
      </c>
      <c r="O14" s="13"/>
      <c r="P14" s="13"/>
      <c r="Q14" s="14">
        <f t="shared" si="3"/>
        <v>0</v>
      </c>
    </row>
    <row r="15" spans="2:17" s="5" customFormat="1" ht="27" customHeight="1" x14ac:dyDescent="0.35">
      <c r="B15" s="7" t="s">
        <v>27</v>
      </c>
      <c r="C15" s="32">
        <v>49486254</v>
      </c>
      <c r="D15" s="13">
        <v>-2160000</v>
      </c>
      <c r="E15" s="12">
        <v>3989831.19</v>
      </c>
      <c r="F15" s="12">
        <v>0</v>
      </c>
      <c r="G15" s="12">
        <v>0</v>
      </c>
      <c r="H15" s="12">
        <v>0</v>
      </c>
      <c r="I15" s="12"/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3">
        <v>0</v>
      </c>
      <c r="P15" s="13">
        <v>0</v>
      </c>
      <c r="Q15" s="14">
        <f>+E15+F15+G15+H15+I15+J15+K15+L15+M15+N15+O15+P15</f>
        <v>3989831.19</v>
      </c>
    </row>
    <row r="16" spans="2:17" s="5" customFormat="1" ht="27" customHeight="1" x14ac:dyDescent="0.35">
      <c r="B16" s="6" t="s">
        <v>28</v>
      </c>
      <c r="C16" s="31">
        <f>SUM(C17:C25)</f>
        <v>180335892</v>
      </c>
      <c r="D16" s="10">
        <f>SUM(D17:D25)</f>
        <v>-12331512</v>
      </c>
      <c r="E16" s="10">
        <f t="shared" ref="E16:P16" si="4">SUM(E17:E25)</f>
        <v>2755269.55</v>
      </c>
      <c r="F16" s="10">
        <f t="shared" si="4"/>
        <v>0</v>
      </c>
      <c r="G16" s="10">
        <f t="shared" si="4"/>
        <v>0</v>
      </c>
      <c r="H16" s="10">
        <f t="shared" si="4"/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0">
        <f t="shared" si="4"/>
        <v>0</v>
      </c>
      <c r="M16" s="10">
        <f t="shared" si="4"/>
        <v>0</v>
      </c>
      <c r="N16" s="10">
        <f t="shared" si="4"/>
        <v>0</v>
      </c>
      <c r="O16" s="10">
        <f t="shared" si="4"/>
        <v>0</v>
      </c>
      <c r="P16" s="10">
        <f t="shared" si="4"/>
        <v>0</v>
      </c>
      <c r="Q16" s="11">
        <f>+Q17+Q18+Q19+Q20+Q21+Q22+Q23+Q24+Q25</f>
        <v>2755269.55</v>
      </c>
    </row>
    <row r="17" spans="2:17" s="5" customFormat="1" ht="27" customHeight="1" x14ac:dyDescent="0.35">
      <c r="B17" s="7" t="s">
        <v>29</v>
      </c>
      <c r="C17" s="32">
        <v>33780000</v>
      </c>
      <c r="D17" s="13">
        <v>0</v>
      </c>
      <c r="E17" s="12">
        <v>1991078.74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3">
        <v>0</v>
      </c>
      <c r="P17" s="13">
        <v>0</v>
      </c>
      <c r="Q17" s="14">
        <f t="shared" ref="Q17:Q80" si="5">+E17+F17+G17+H17+I17+J17+K17+L17+M17+N17+O17+P17</f>
        <v>1991078.74</v>
      </c>
    </row>
    <row r="18" spans="2:17" s="5" customFormat="1" ht="27" customHeight="1" x14ac:dyDescent="0.35">
      <c r="B18" s="7" t="s">
        <v>30</v>
      </c>
      <c r="C18" s="32">
        <v>5800000</v>
      </c>
      <c r="D18" s="13">
        <v>0</v>
      </c>
      <c r="E18" s="12">
        <v>0</v>
      </c>
      <c r="F18" s="12">
        <v>0</v>
      </c>
      <c r="G18" s="12">
        <v>0</v>
      </c>
      <c r="H18" s="12"/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3"/>
      <c r="P18" s="13">
        <v>0</v>
      </c>
      <c r="Q18" s="14">
        <f t="shared" si="5"/>
        <v>0</v>
      </c>
    </row>
    <row r="19" spans="2:17" s="5" customFormat="1" ht="27" customHeight="1" x14ac:dyDescent="0.35">
      <c r="B19" s="7" t="s">
        <v>31</v>
      </c>
      <c r="C19" s="32">
        <v>31000000</v>
      </c>
      <c r="D19" s="13">
        <v>-10037512</v>
      </c>
      <c r="E19" s="12">
        <v>0</v>
      </c>
      <c r="F19" s="12"/>
      <c r="G19" s="12"/>
      <c r="H19" s="12"/>
      <c r="I19" s="12"/>
      <c r="J19" s="12"/>
      <c r="K19" s="12">
        <v>0</v>
      </c>
      <c r="L19" s="12"/>
      <c r="M19" s="12"/>
      <c r="N19" s="12"/>
      <c r="O19" s="13"/>
      <c r="P19" s="13"/>
      <c r="Q19" s="14">
        <f t="shared" si="5"/>
        <v>0</v>
      </c>
    </row>
    <row r="20" spans="2:17" s="5" customFormat="1" ht="27" customHeight="1" x14ac:dyDescent="0.35">
      <c r="B20" s="7" t="s">
        <v>32</v>
      </c>
      <c r="C20" s="32">
        <v>2600000</v>
      </c>
      <c r="D20" s="13"/>
      <c r="E20" s="12">
        <v>0</v>
      </c>
      <c r="F20" s="12"/>
      <c r="G20" s="12"/>
      <c r="H20" s="12"/>
      <c r="I20" s="12"/>
      <c r="J20" s="12"/>
      <c r="K20" s="12">
        <v>0</v>
      </c>
      <c r="L20" s="12"/>
      <c r="M20" s="12"/>
      <c r="N20" s="12"/>
      <c r="O20" s="13"/>
      <c r="P20" s="13"/>
      <c r="Q20" s="14">
        <f t="shared" si="5"/>
        <v>0</v>
      </c>
    </row>
    <row r="21" spans="2:17" s="5" customFormat="1" ht="27" customHeight="1" x14ac:dyDescent="0.35">
      <c r="B21" s="7" t="s">
        <v>33</v>
      </c>
      <c r="C21" s="32">
        <v>13025891</v>
      </c>
      <c r="D21" s="13">
        <v>2206000</v>
      </c>
      <c r="E21" s="12">
        <v>565259.18000000005</v>
      </c>
      <c r="F21" s="12"/>
      <c r="G21" s="12"/>
      <c r="H21" s="12"/>
      <c r="I21" s="12"/>
      <c r="J21" s="12"/>
      <c r="K21" s="12"/>
      <c r="L21" s="12"/>
      <c r="M21" s="12"/>
      <c r="N21" s="12"/>
      <c r="O21" s="13"/>
      <c r="P21" s="13"/>
      <c r="Q21" s="14">
        <f t="shared" si="5"/>
        <v>565259.18000000005</v>
      </c>
    </row>
    <row r="22" spans="2:17" s="5" customFormat="1" ht="27" customHeight="1" x14ac:dyDescent="0.35">
      <c r="B22" s="7" t="s">
        <v>34</v>
      </c>
      <c r="C22" s="32">
        <v>12600000</v>
      </c>
      <c r="D22" s="13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3"/>
      <c r="P22" s="13"/>
      <c r="Q22" s="14">
        <f t="shared" si="5"/>
        <v>0</v>
      </c>
    </row>
    <row r="23" spans="2:17" s="5" customFormat="1" ht="45.75" customHeight="1" x14ac:dyDescent="0.35">
      <c r="B23" s="25" t="s">
        <v>35</v>
      </c>
      <c r="C23" s="32">
        <v>29590000</v>
      </c>
      <c r="D23" s="13"/>
      <c r="E23" s="12">
        <v>0</v>
      </c>
      <c r="F23" s="12"/>
      <c r="G23" s="12"/>
      <c r="H23" s="12"/>
      <c r="I23" s="12"/>
      <c r="J23" s="12"/>
      <c r="K23" s="12"/>
      <c r="L23" s="12"/>
      <c r="M23" s="12"/>
      <c r="N23" s="12"/>
      <c r="O23" s="13"/>
      <c r="P23" s="13"/>
      <c r="Q23" s="14">
        <f t="shared" si="5"/>
        <v>0</v>
      </c>
    </row>
    <row r="24" spans="2:17" s="5" customFormat="1" ht="43.5" customHeight="1" x14ac:dyDescent="0.35">
      <c r="B24" s="25" t="s">
        <v>36</v>
      </c>
      <c r="C24" s="32">
        <v>30340000</v>
      </c>
      <c r="D24" s="13">
        <v>-4500000</v>
      </c>
      <c r="E24" s="12">
        <v>198931.63</v>
      </c>
      <c r="F24" s="12"/>
      <c r="G24" s="12"/>
      <c r="H24" s="12"/>
      <c r="I24" s="12"/>
      <c r="J24" s="12"/>
      <c r="K24" s="12"/>
      <c r="L24" s="12"/>
      <c r="M24" s="12"/>
      <c r="N24" s="12"/>
      <c r="O24" s="13"/>
      <c r="P24" s="13"/>
      <c r="Q24" s="14">
        <f t="shared" si="5"/>
        <v>198931.63</v>
      </c>
    </row>
    <row r="25" spans="2:17" s="5" customFormat="1" ht="27" customHeight="1" x14ac:dyDescent="0.35">
      <c r="B25" s="7" t="s">
        <v>37</v>
      </c>
      <c r="C25" s="32">
        <v>21600001</v>
      </c>
      <c r="D25" s="13"/>
      <c r="E25" s="12"/>
      <c r="F25" s="12"/>
      <c r="G25" s="12"/>
      <c r="H25" s="12"/>
      <c r="I25" s="12">
        <v>0</v>
      </c>
      <c r="J25" s="12"/>
      <c r="K25" s="12">
        <v>0</v>
      </c>
      <c r="L25" s="12">
        <v>0</v>
      </c>
      <c r="M25" s="12"/>
      <c r="N25" s="12">
        <v>0</v>
      </c>
      <c r="O25" s="2"/>
      <c r="P25" s="13"/>
      <c r="Q25" s="14">
        <f t="shared" si="5"/>
        <v>0</v>
      </c>
    </row>
    <row r="26" spans="2:17" s="5" customFormat="1" ht="27" customHeight="1" x14ac:dyDescent="0.35">
      <c r="B26" s="6" t="s">
        <v>38</v>
      </c>
      <c r="C26" s="31">
        <f>SUM(C27:C35)</f>
        <v>309474472</v>
      </c>
      <c r="D26" s="10">
        <f>SUM(D27:D35)</f>
        <v>-11550000</v>
      </c>
      <c r="E26" s="10">
        <f t="shared" ref="E26:P26" si="6">SUM(E27:E35)</f>
        <v>0</v>
      </c>
      <c r="F26" s="10">
        <f t="shared" si="6"/>
        <v>0</v>
      </c>
      <c r="G26" s="10">
        <f t="shared" si="6"/>
        <v>0</v>
      </c>
      <c r="H26" s="10">
        <f t="shared" si="6"/>
        <v>0</v>
      </c>
      <c r="I26" s="10">
        <f t="shared" si="6"/>
        <v>0</v>
      </c>
      <c r="J26" s="10">
        <f t="shared" si="6"/>
        <v>0</v>
      </c>
      <c r="K26" s="10">
        <f t="shared" si="6"/>
        <v>0</v>
      </c>
      <c r="L26" s="10">
        <f t="shared" si="6"/>
        <v>0</v>
      </c>
      <c r="M26" s="10">
        <f t="shared" si="6"/>
        <v>0</v>
      </c>
      <c r="N26" s="10">
        <f t="shared" si="6"/>
        <v>0</v>
      </c>
      <c r="O26" s="10">
        <f t="shared" si="6"/>
        <v>0</v>
      </c>
      <c r="P26" s="10">
        <f t="shared" si="6"/>
        <v>0</v>
      </c>
      <c r="Q26" s="11">
        <f>+Q27+Q28+Q29+Q30+Q31+Q33+Q32+Q34+Q35+Q36+Q37</f>
        <v>0</v>
      </c>
    </row>
    <row r="27" spans="2:17" s="5" customFormat="1" ht="27" customHeight="1" x14ac:dyDescent="0.35">
      <c r="B27" s="7" t="s">
        <v>39</v>
      </c>
      <c r="C27" s="32">
        <v>7700000</v>
      </c>
      <c r="D27" s="13">
        <v>-1500000</v>
      </c>
      <c r="E27" s="12">
        <v>0</v>
      </c>
      <c r="F27" s="12"/>
      <c r="G27" s="12">
        <v>0</v>
      </c>
      <c r="H27" s="12"/>
      <c r="I27" s="12"/>
      <c r="J27" s="12">
        <v>0</v>
      </c>
      <c r="K27" s="12"/>
      <c r="L27" s="12">
        <v>0</v>
      </c>
      <c r="M27" s="12"/>
      <c r="N27" s="12"/>
      <c r="O27" s="12"/>
      <c r="P27" s="13"/>
      <c r="Q27" s="14">
        <f t="shared" si="5"/>
        <v>0</v>
      </c>
    </row>
    <row r="28" spans="2:17" s="5" customFormat="1" ht="27" customHeight="1" x14ac:dyDescent="0.35">
      <c r="B28" s="7" t="s">
        <v>40</v>
      </c>
      <c r="C28" s="32">
        <v>10700000</v>
      </c>
      <c r="D28" s="13"/>
      <c r="E28" s="12">
        <v>0</v>
      </c>
      <c r="F28" s="12"/>
      <c r="G28" s="12"/>
      <c r="H28" s="12"/>
      <c r="I28" s="12"/>
      <c r="J28" s="12">
        <v>0</v>
      </c>
      <c r="K28" s="12">
        <v>0</v>
      </c>
      <c r="L28" s="12">
        <v>0</v>
      </c>
      <c r="M28" s="12"/>
      <c r="N28" s="12">
        <v>0</v>
      </c>
      <c r="O28" s="12"/>
      <c r="P28" s="13"/>
      <c r="Q28" s="14">
        <f t="shared" si="5"/>
        <v>0</v>
      </c>
    </row>
    <row r="29" spans="2:17" s="5" customFormat="1" ht="27" customHeight="1" x14ac:dyDescent="0.35">
      <c r="B29" s="7" t="s">
        <v>41</v>
      </c>
      <c r="C29" s="32">
        <v>228422500</v>
      </c>
      <c r="D29" s="13">
        <v>-10000000</v>
      </c>
      <c r="E29" s="12">
        <v>0</v>
      </c>
      <c r="F29" s="12"/>
      <c r="G29" s="12"/>
      <c r="H29" s="12"/>
      <c r="I29" s="12"/>
      <c r="J29" s="12">
        <v>0</v>
      </c>
      <c r="K29" s="12">
        <v>0</v>
      </c>
      <c r="L29" s="12">
        <v>0</v>
      </c>
      <c r="M29" s="12"/>
      <c r="N29" s="12"/>
      <c r="O29" s="12"/>
      <c r="P29" s="13"/>
      <c r="Q29" s="14">
        <f t="shared" si="5"/>
        <v>0</v>
      </c>
    </row>
    <row r="30" spans="2:17" s="5" customFormat="1" ht="27" customHeight="1" x14ac:dyDescent="0.35">
      <c r="B30" s="7" t="s">
        <v>42</v>
      </c>
      <c r="C30" s="32">
        <v>3499999</v>
      </c>
      <c r="D30" s="13"/>
      <c r="E30" s="12">
        <v>0</v>
      </c>
      <c r="F30" s="12"/>
      <c r="G30" s="12"/>
      <c r="H30" s="12"/>
      <c r="I30" s="12"/>
      <c r="J30" s="12">
        <v>0</v>
      </c>
      <c r="K30" s="12">
        <v>0</v>
      </c>
      <c r="L30" s="12">
        <v>0</v>
      </c>
      <c r="M30" s="12"/>
      <c r="N30" s="12"/>
      <c r="O30" s="12"/>
      <c r="P30" s="13"/>
      <c r="Q30" s="14">
        <f t="shared" si="5"/>
        <v>0</v>
      </c>
    </row>
    <row r="31" spans="2:17" s="5" customFormat="1" ht="27" customHeight="1" x14ac:dyDescent="0.35">
      <c r="B31" s="7" t="s">
        <v>43</v>
      </c>
      <c r="C31" s="32">
        <v>3010000</v>
      </c>
      <c r="D31" s="13">
        <v>-1300000</v>
      </c>
      <c r="E31" s="12">
        <v>0</v>
      </c>
      <c r="F31" s="12"/>
      <c r="G31" s="12"/>
      <c r="H31" s="12"/>
      <c r="I31" s="12"/>
      <c r="J31" s="12"/>
      <c r="K31" s="12">
        <v>0</v>
      </c>
      <c r="L31" s="12">
        <v>0</v>
      </c>
      <c r="M31" s="12"/>
      <c r="N31" s="12"/>
      <c r="O31" s="12"/>
      <c r="P31" s="13"/>
      <c r="Q31" s="14">
        <f t="shared" si="5"/>
        <v>0</v>
      </c>
    </row>
    <row r="32" spans="2:17" s="5" customFormat="1" ht="42" customHeight="1" x14ac:dyDescent="0.35">
      <c r="B32" s="7" t="s">
        <v>44</v>
      </c>
      <c r="C32" s="32">
        <v>290000</v>
      </c>
      <c r="D32" s="13">
        <v>50000</v>
      </c>
      <c r="E32" s="12">
        <v>0</v>
      </c>
      <c r="F32" s="12"/>
      <c r="G32" s="12"/>
      <c r="H32" s="12"/>
      <c r="I32" s="12"/>
      <c r="J32" s="12"/>
      <c r="K32" s="12">
        <v>0</v>
      </c>
      <c r="L32" s="12">
        <v>0</v>
      </c>
      <c r="M32" s="12"/>
      <c r="N32" s="12"/>
      <c r="O32" s="12"/>
      <c r="P32" s="13"/>
      <c r="Q32" s="14">
        <f t="shared" si="5"/>
        <v>0</v>
      </c>
    </row>
    <row r="33" spans="2:17" s="5" customFormat="1" ht="39" customHeight="1" x14ac:dyDescent="0.35">
      <c r="B33" s="25" t="s">
        <v>45</v>
      </c>
      <c r="C33" s="32">
        <v>15595000</v>
      </c>
      <c r="D33" s="13"/>
      <c r="E33" s="12">
        <v>0</v>
      </c>
      <c r="F33" s="12"/>
      <c r="G33" s="12"/>
      <c r="H33" s="12"/>
      <c r="I33" s="12"/>
      <c r="J33" s="12"/>
      <c r="K33" s="12">
        <v>0</v>
      </c>
      <c r="L33" s="12">
        <v>0</v>
      </c>
      <c r="M33" s="12"/>
      <c r="N33" s="12">
        <v>0</v>
      </c>
      <c r="O33" s="12"/>
      <c r="P33" s="13"/>
      <c r="Q33" s="14">
        <f t="shared" si="5"/>
        <v>0</v>
      </c>
    </row>
    <row r="34" spans="2:17" s="5" customFormat="1" ht="39.75" customHeight="1" x14ac:dyDescent="0.35">
      <c r="B34" s="25" t="s">
        <v>46</v>
      </c>
      <c r="C34" s="32"/>
      <c r="D34" s="13"/>
      <c r="E34" s="12"/>
      <c r="F34" s="12"/>
      <c r="G34" s="12"/>
      <c r="H34" s="12"/>
      <c r="I34" s="12"/>
      <c r="J34" s="12"/>
      <c r="K34" s="12">
        <v>0</v>
      </c>
      <c r="L34" s="12">
        <v>0</v>
      </c>
      <c r="M34" s="12"/>
      <c r="N34" s="12">
        <v>0</v>
      </c>
      <c r="O34" s="12"/>
      <c r="P34" s="13"/>
      <c r="Q34" s="14">
        <f t="shared" si="5"/>
        <v>0</v>
      </c>
    </row>
    <row r="35" spans="2:17" s="5" customFormat="1" ht="27" customHeight="1" x14ac:dyDescent="0.35">
      <c r="B35" s="7" t="s">
        <v>47</v>
      </c>
      <c r="C35" s="32">
        <v>40256973</v>
      </c>
      <c r="D35" s="13">
        <v>1200000</v>
      </c>
      <c r="E35" s="12">
        <v>0</v>
      </c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3"/>
      <c r="Q35" s="14">
        <f t="shared" si="5"/>
        <v>0</v>
      </c>
    </row>
    <row r="36" spans="2:17" s="5" customFormat="1" ht="27" customHeight="1" x14ac:dyDescent="0.35">
      <c r="B36" s="6" t="s">
        <v>48</v>
      </c>
      <c r="C36" s="31">
        <f>SUM(C37:C42)</f>
        <v>3000000</v>
      </c>
      <c r="D36" s="10">
        <f>SUM(D37:D42)</f>
        <v>0</v>
      </c>
      <c r="E36" s="10">
        <f t="shared" ref="E36:M36" si="7">SUM(E37:E42)</f>
        <v>0</v>
      </c>
      <c r="F36" s="10"/>
      <c r="G36" s="10">
        <f t="shared" si="7"/>
        <v>0</v>
      </c>
      <c r="H36" s="10">
        <f t="shared" si="7"/>
        <v>0</v>
      </c>
      <c r="I36" s="10">
        <f t="shared" si="7"/>
        <v>0</v>
      </c>
      <c r="J36" s="10">
        <f t="shared" si="7"/>
        <v>0</v>
      </c>
      <c r="K36" s="10"/>
      <c r="L36" s="10">
        <f t="shared" si="7"/>
        <v>0</v>
      </c>
      <c r="M36" s="10">
        <f t="shared" si="7"/>
        <v>0</v>
      </c>
      <c r="N36" s="12">
        <v>0</v>
      </c>
      <c r="O36" s="12">
        <v>0</v>
      </c>
      <c r="P36" s="12">
        <v>0</v>
      </c>
      <c r="Q36" s="14">
        <f t="shared" si="5"/>
        <v>0</v>
      </c>
    </row>
    <row r="37" spans="2:17" s="5" customFormat="1" ht="27" customHeight="1" x14ac:dyDescent="0.35">
      <c r="B37" s="7" t="s">
        <v>49</v>
      </c>
      <c r="C37" s="32">
        <v>3000000</v>
      </c>
      <c r="D37" s="13"/>
      <c r="E37" s="12">
        <v>0</v>
      </c>
      <c r="F37" s="12"/>
      <c r="G37" s="12"/>
      <c r="H37" s="12"/>
      <c r="I37" s="12"/>
      <c r="J37" s="12"/>
      <c r="K37" s="12"/>
      <c r="L37" s="12"/>
      <c r="M37" s="12">
        <v>0</v>
      </c>
      <c r="N37" s="12">
        <v>0</v>
      </c>
      <c r="O37" s="2"/>
      <c r="P37" s="13"/>
      <c r="Q37" s="14">
        <f t="shared" si="5"/>
        <v>0</v>
      </c>
    </row>
    <row r="38" spans="2:17" s="5" customFormat="1" ht="38.25" customHeight="1" x14ac:dyDescent="0.35">
      <c r="B38" s="25" t="s">
        <v>50</v>
      </c>
      <c r="C38" s="32"/>
      <c r="D38" s="13"/>
      <c r="E38" s="12">
        <v>0</v>
      </c>
      <c r="F38" s="12"/>
      <c r="G38" s="12">
        <v>0</v>
      </c>
      <c r="H38" s="12"/>
      <c r="I38" s="12"/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2"/>
      <c r="P38" s="13"/>
      <c r="Q38" s="14">
        <f t="shared" si="5"/>
        <v>0</v>
      </c>
    </row>
    <row r="39" spans="2:17" s="5" customFormat="1" ht="42" customHeight="1" x14ac:dyDescent="0.35">
      <c r="B39" s="25" t="s">
        <v>51</v>
      </c>
      <c r="C39" s="32"/>
      <c r="D39" s="13"/>
      <c r="E39" s="12"/>
      <c r="F39" s="12"/>
      <c r="G39" s="12"/>
      <c r="H39" s="12"/>
      <c r="I39" s="12"/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2"/>
      <c r="P39" s="13"/>
      <c r="Q39" s="14">
        <f t="shared" si="5"/>
        <v>0</v>
      </c>
    </row>
    <row r="40" spans="2:17" s="5" customFormat="1" ht="42" customHeight="1" x14ac:dyDescent="0.35">
      <c r="B40" s="25" t="s">
        <v>52</v>
      </c>
      <c r="C40" s="32"/>
      <c r="D40" s="13"/>
      <c r="E40" s="12"/>
      <c r="F40" s="12"/>
      <c r="G40" s="12"/>
      <c r="H40" s="12"/>
      <c r="I40" s="12"/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2"/>
      <c r="P40" s="13"/>
      <c r="Q40" s="14">
        <f t="shared" si="5"/>
        <v>0</v>
      </c>
    </row>
    <row r="41" spans="2:17" s="5" customFormat="1" ht="39.75" customHeight="1" x14ac:dyDescent="0.35">
      <c r="B41" s="25" t="s">
        <v>53</v>
      </c>
      <c r="C41" s="32"/>
      <c r="D41" s="13"/>
      <c r="E41" s="12"/>
      <c r="F41" s="12"/>
      <c r="G41" s="12"/>
      <c r="H41" s="12"/>
      <c r="I41" s="12"/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2"/>
      <c r="P41" s="13"/>
      <c r="Q41" s="14">
        <f t="shared" si="5"/>
        <v>0</v>
      </c>
    </row>
    <row r="42" spans="2:17" s="5" customFormat="1" ht="27" customHeight="1" x14ac:dyDescent="0.35">
      <c r="B42" s="25" t="s">
        <v>54</v>
      </c>
      <c r="C42" s="32"/>
      <c r="D42" s="13"/>
      <c r="E42" s="12"/>
      <c r="F42" s="12"/>
      <c r="G42" s="12"/>
      <c r="H42" s="12"/>
      <c r="I42" s="12"/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2"/>
      <c r="P42" s="13"/>
      <c r="Q42" s="14">
        <f t="shared" si="5"/>
        <v>0</v>
      </c>
    </row>
    <row r="43" spans="2:17" s="5" customFormat="1" ht="27" customHeight="1" x14ac:dyDescent="0.35">
      <c r="B43" s="7" t="s">
        <v>55</v>
      </c>
      <c r="C43" s="32"/>
      <c r="D43" s="13"/>
      <c r="E43" s="12"/>
      <c r="F43" s="12"/>
      <c r="G43" s="12"/>
      <c r="H43" s="12"/>
      <c r="I43" s="12"/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2"/>
      <c r="P43" s="13"/>
      <c r="Q43" s="14">
        <f t="shared" si="5"/>
        <v>0</v>
      </c>
    </row>
    <row r="44" spans="2:17" s="5" customFormat="1" ht="36.75" customHeight="1" x14ac:dyDescent="0.35">
      <c r="B44" s="25" t="s">
        <v>56</v>
      </c>
      <c r="C44" s="31">
        <f>SUM(C45:C51)</f>
        <v>0</v>
      </c>
      <c r="D44" s="13"/>
      <c r="E44" s="10">
        <f>SUM(E45:E51)</f>
        <v>0</v>
      </c>
      <c r="F44" s="10">
        <f>SUM(F45:F51)</f>
        <v>0</v>
      </c>
      <c r="G44" s="10">
        <f>SUM(G45:G51)</f>
        <v>0</v>
      </c>
      <c r="H44" s="10"/>
      <c r="I44" s="10"/>
      <c r="J44" s="10">
        <v>0</v>
      </c>
      <c r="K44" s="10">
        <v>0</v>
      </c>
      <c r="L44" s="10">
        <v>0</v>
      </c>
      <c r="M44" s="10">
        <v>0</v>
      </c>
      <c r="N44" s="12">
        <v>0</v>
      </c>
      <c r="O44" s="2"/>
      <c r="P44" s="13"/>
      <c r="Q44" s="14">
        <f t="shared" si="5"/>
        <v>0</v>
      </c>
    </row>
    <row r="45" spans="2:17" s="5" customFormat="1" ht="27" customHeight="1" x14ac:dyDescent="0.35">
      <c r="B45" s="6" t="s">
        <v>57</v>
      </c>
      <c r="C45" s="32"/>
      <c r="D45" s="15"/>
      <c r="E45" s="12"/>
      <c r="F45" s="12"/>
      <c r="G45" s="12"/>
      <c r="H45" s="12"/>
      <c r="I45" s="12"/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2"/>
      <c r="P45" s="13"/>
      <c r="Q45" s="14">
        <f t="shared" si="5"/>
        <v>0</v>
      </c>
    </row>
    <row r="46" spans="2:17" s="5" customFormat="1" ht="36" customHeight="1" x14ac:dyDescent="0.35">
      <c r="B46" s="7" t="s">
        <v>58</v>
      </c>
      <c r="C46" s="32"/>
      <c r="D46" s="13"/>
      <c r="E46" s="12"/>
      <c r="F46" s="12"/>
      <c r="G46" s="12"/>
      <c r="H46" s="12"/>
      <c r="I46" s="12"/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2"/>
      <c r="P46" s="13"/>
      <c r="Q46" s="14">
        <f t="shared" si="5"/>
        <v>0</v>
      </c>
    </row>
    <row r="47" spans="2:17" s="5" customFormat="1" ht="49.5" customHeight="1" x14ac:dyDescent="0.35">
      <c r="B47" s="25" t="s">
        <v>59</v>
      </c>
      <c r="C47" s="32"/>
      <c r="D47" s="13"/>
      <c r="E47" s="12"/>
      <c r="F47" s="12"/>
      <c r="G47" s="12"/>
      <c r="H47" s="12"/>
      <c r="I47" s="12"/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2"/>
      <c r="P47" s="13"/>
      <c r="Q47" s="14">
        <f t="shared" si="5"/>
        <v>0</v>
      </c>
    </row>
    <row r="48" spans="2:17" s="5" customFormat="1" ht="42" customHeight="1" x14ac:dyDescent="0.35">
      <c r="B48" s="25" t="s">
        <v>60</v>
      </c>
      <c r="C48" s="32"/>
      <c r="D48" s="13"/>
      <c r="E48" s="12"/>
      <c r="F48" s="12"/>
      <c r="G48" s="12"/>
      <c r="H48" s="12"/>
      <c r="I48" s="12"/>
      <c r="J48" s="12"/>
      <c r="K48" s="12"/>
      <c r="L48" s="12"/>
      <c r="M48" s="12"/>
      <c r="N48" s="12">
        <v>0</v>
      </c>
      <c r="O48" s="2"/>
      <c r="P48" s="13"/>
      <c r="Q48" s="14">
        <f t="shared" si="5"/>
        <v>0</v>
      </c>
    </row>
    <row r="49" spans="2:17" s="5" customFormat="1" ht="36.75" customHeight="1" x14ac:dyDescent="0.35">
      <c r="B49" s="25" t="s">
        <v>61</v>
      </c>
      <c r="C49" s="32"/>
      <c r="D49" s="13"/>
      <c r="E49" s="12"/>
      <c r="F49" s="12"/>
      <c r="G49" s="12"/>
      <c r="H49" s="12"/>
      <c r="I49" s="12"/>
      <c r="J49" s="12"/>
      <c r="K49" s="12"/>
      <c r="L49" s="12"/>
      <c r="M49" s="12"/>
      <c r="N49" s="12">
        <v>0</v>
      </c>
      <c r="O49" s="2"/>
      <c r="P49" s="13"/>
      <c r="Q49" s="14">
        <f t="shared" si="5"/>
        <v>0</v>
      </c>
    </row>
    <row r="50" spans="2:17" s="5" customFormat="1" ht="27" customHeight="1" x14ac:dyDescent="0.35">
      <c r="B50" s="7" t="s">
        <v>62</v>
      </c>
      <c r="C50" s="32"/>
      <c r="D50" s="13"/>
      <c r="E50" s="12"/>
      <c r="F50" s="12"/>
      <c r="G50" s="12"/>
      <c r="H50" s="12"/>
      <c r="I50" s="12"/>
      <c r="J50" s="12"/>
      <c r="K50" s="12"/>
      <c r="L50" s="12"/>
      <c r="M50" s="12"/>
      <c r="N50" s="12">
        <v>0</v>
      </c>
      <c r="O50" s="2"/>
      <c r="P50" s="13"/>
      <c r="Q50" s="14">
        <f t="shared" si="5"/>
        <v>0</v>
      </c>
    </row>
    <row r="51" spans="2:17" s="5" customFormat="1" ht="36.75" customHeight="1" x14ac:dyDescent="0.35">
      <c r="B51" s="25" t="s">
        <v>63</v>
      </c>
      <c r="C51" s="32"/>
      <c r="D51" s="13"/>
      <c r="E51" s="12"/>
      <c r="F51" s="12"/>
      <c r="G51" s="12"/>
      <c r="H51" s="12"/>
      <c r="I51" s="12"/>
      <c r="J51" s="12"/>
      <c r="K51" s="12"/>
      <c r="L51" s="12"/>
      <c r="M51" s="12"/>
      <c r="N51" s="12">
        <v>0</v>
      </c>
      <c r="O51" s="2"/>
      <c r="P51" s="13"/>
      <c r="Q51" s="14">
        <f t="shared" si="5"/>
        <v>0</v>
      </c>
    </row>
    <row r="52" spans="2:17" s="5" customFormat="1" ht="27" customHeight="1" x14ac:dyDescent="0.35">
      <c r="B52" s="6" t="s">
        <v>64</v>
      </c>
      <c r="C52" s="31">
        <f>SUM(C53:C61)</f>
        <v>35070000</v>
      </c>
      <c r="D52" s="10">
        <f>SUM(D53:D61)</f>
        <v>23881512</v>
      </c>
      <c r="E52" s="10">
        <f t="shared" ref="E52:P52" si="8">SUM(E53:E61)</f>
        <v>0</v>
      </c>
      <c r="F52" s="10">
        <f t="shared" si="8"/>
        <v>0</v>
      </c>
      <c r="G52" s="10">
        <f t="shared" si="8"/>
        <v>0</v>
      </c>
      <c r="H52" s="10">
        <f t="shared" si="8"/>
        <v>0</v>
      </c>
      <c r="I52" s="10">
        <f t="shared" si="8"/>
        <v>0</v>
      </c>
      <c r="J52" s="10">
        <f t="shared" si="8"/>
        <v>0</v>
      </c>
      <c r="K52" s="10">
        <f t="shared" si="8"/>
        <v>0</v>
      </c>
      <c r="L52" s="10">
        <f t="shared" si="8"/>
        <v>0</v>
      </c>
      <c r="M52" s="10">
        <f t="shared" si="8"/>
        <v>0</v>
      </c>
      <c r="N52" s="10">
        <f t="shared" si="8"/>
        <v>0</v>
      </c>
      <c r="O52" s="10">
        <f t="shared" si="8"/>
        <v>0</v>
      </c>
      <c r="P52" s="10">
        <f t="shared" si="8"/>
        <v>0</v>
      </c>
      <c r="Q52" s="11">
        <f>+Q53+Q54+Q55+Q56+Q57+Q58+Q59+Q60+Q61</f>
        <v>0</v>
      </c>
    </row>
    <row r="53" spans="2:17" s="5" customFormat="1" ht="27" customHeight="1" x14ac:dyDescent="0.35">
      <c r="B53" s="7" t="s">
        <v>65</v>
      </c>
      <c r="C53" s="32">
        <v>9300000</v>
      </c>
      <c r="D53" s="13">
        <v>16000000</v>
      </c>
      <c r="E53" s="12">
        <v>0</v>
      </c>
      <c r="F53" s="12">
        <v>0</v>
      </c>
      <c r="G53" s="12">
        <v>0</v>
      </c>
      <c r="H53" s="12"/>
      <c r="I53" s="12">
        <v>0</v>
      </c>
      <c r="J53" s="12"/>
      <c r="K53" s="12"/>
      <c r="L53" s="12">
        <v>0</v>
      </c>
      <c r="M53" s="12"/>
      <c r="N53" s="12">
        <v>0</v>
      </c>
      <c r="O53" s="12"/>
      <c r="P53" s="13"/>
      <c r="Q53" s="14">
        <f t="shared" si="5"/>
        <v>0</v>
      </c>
    </row>
    <row r="54" spans="2:17" s="5" customFormat="1" ht="42" customHeight="1" x14ac:dyDescent="0.35">
      <c r="B54" s="25" t="s">
        <v>66</v>
      </c>
      <c r="C54" s="32">
        <v>1000000</v>
      </c>
      <c r="D54" s="13"/>
      <c r="E54" s="12">
        <v>0</v>
      </c>
      <c r="F54" s="12">
        <v>0</v>
      </c>
      <c r="G54" s="12"/>
      <c r="H54" s="12"/>
      <c r="I54" s="12"/>
      <c r="J54" s="12"/>
      <c r="K54" s="12">
        <v>0</v>
      </c>
      <c r="L54" s="12">
        <v>0</v>
      </c>
      <c r="M54" s="12"/>
      <c r="N54" s="12"/>
      <c r="O54" s="12">
        <v>0</v>
      </c>
      <c r="P54" s="13"/>
      <c r="Q54" s="14">
        <f t="shared" si="5"/>
        <v>0</v>
      </c>
    </row>
    <row r="55" spans="2:17" s="5" customFormat="1" ht="27" customHeight="1" x14ac:dyDescent="0.35">
      <c r="B55" s="7" t="s">
        <v>67</v>
      </c>
      <c r="C55" s="32">
        <v>550000</v>
      </c>
      <c r="D55" s="13"/>
      <c r="E55" s="12"/>
      <c r="F55" s="12"/>
      <c r="G55" s="12"/>
      <c r="H55" s="12"/>
      <c r="I55" s="12"/>
      <c r="J55" s="12"/>
      <c r="K55" s="12">
        <v>0</v>
      </c>
      <c r="L55" s="12">
        <v>0</v>
      </c>
      <c r="M55" s="12">
        <v>0</v>
      </c>
      <c r="N55" s="12"/>
      <c r="O55" s="12">
        <v>0</v>
      </c>
      <c r="P55" s="13"/>
      <c r="Q55" s="14">
        <f t="shared" si="5"/>
        <v>0</v>
      </c>
    </row>
    <row r="56" spans="2:17" s="5" customFormat="1" ht="38.25" customHeight="1" x14ac:dyDescent="0.35">
      <c r="B56" s="25" t="s">
        <v>68</v>
      </c>
      <c r="C56" s="32">
        <v>12120000</v>
      </c>
      <c r="D56" s="13"/>
      <c r="E56" s="12">
        <v>0</v>
      </c>
      <c r="F56" s="12">
        <v>0</v>
      </c>
      <c r="G56" s="12"/>
      <c r="H56" s="12"/>
      <c r="I56" s="12"/>
      <c r="J56" s="12"/>
      <c r="K56" s="12"/>
      <c r="L56" s="12"/>
      <c r="M56" s="12"/>
      <c r="N56" s="12"/>
      <c r="O56" s="12">
        <v>0</v>
      </c>
      <c r="P56" s="13"/>
      <c r="Q56" s="14">
        <f t="shared" si="5"/>
        <v>0</v>
      </c>
    </row>
    <row r="57" spans="2:17" s="5" customFormat="1" ht="27" customHeight="1" x14ac:dyDescent="0.35">
      <c r="B57" s="7" t="s">
        <v>69</v>
      </c>
      <c r="C57" s="32">
        <v>8200000</v>
      </c>
      <c r="D57" s="13">
        <v>3500000</v>
      </c>
      <c r="E57" s="12"/>
      <c r="F57" s="12"/>
      <c r="G57" s="12"/>
      <c r="H57" s="12"/>
      <c r="I57" s="12">
        <v>0</v>
      </c>
      <c r="J57" s="12"/>
      <c r="K57" s="12">
        <v>0</v>
      </c>
      <c r="L57" s="12">
        <v>0</v>
      </c>
      <c r="M57" s="12"/>
      <c r="N57" s="12">
        <v>0</v>
      </c>
      <c r="O57" s="12"/>
      <c r="P57" s="13"/>
      <c r="Q57" s="14">
        <f t="shared" si="5"/>
        <v>0</v>
      </c>
    </row>
    <row r="58" spans="2:17" s="5" customFormat="1" ht="27" customHeight="1" x14ac:dyDescent="0.35">
      <c r="B58" s="7" t="s">
        <v>70</v>
      </c>
      <c r="C58" s="32">
        <v>400000</v>
      </c>
      <c r="D58" s="13"/>
      <c r="E58" s="12"/>
      <c r="F58" s="12"/>
      <c r="G58" s="12"/>
      <c r="H58" s="12"/>
      <c r="I58" s="12">
        <v>0</v>
      </c>
      <c r="J58" s="12"/>
      <c r="K58" s="12">
        <v>0</v>
      </c>
      <c r="L58" s="12">
        <v>0</v>
      </c>
      <c r="M58" s="12"/>
      <c r="N58" s="12">
        <v>0</v>
      </c>
      <c r="O58" s="12"/>
      <c r="P58" s="13"/>
      <c r="Q58" s="14">
        <f t="shared" si="5"/>
        <v>0</v>
      </c>
    </row>
    <row r="59" spans="2:17" s="5" customFormat="1" ht="27" customHeight="1" x14ac:dyDescent="0.35">
      <c r="B59" s="7" t="s">
        <v>71</v>
      </c>
      <c r="C59" s="32"/>
      <c r="D59" s="13"/>
      <c r="E59" s="12"/>
      <c r="F59" s="12"/>
      <c r="G59" s="12"/>
      <c r="H59" s="12"/>
      <c r="I59" s="12"/>
      <c r="J59" s="12"/>
      <c r="K59" s="12"/>
      <c r="L59" s="12"/>
      <c r="M59" s="12"/>
      <c r="N59" s="12">
        <v>0</v>
      </c>
      <c r="O59" s="12"/>
      <c r="P59" s="13"/>
      <c r="Q59" s="14">
        <f t="shared" si="5"/>
        <v>0</v>
      </c>
    </row>
    <row r="60" spans="2:17" s="5" customFormat="1" ht="27" customHeight="1" x14ac:dyDescent="0.35">
      <c r="B60" s="7" t="s">
        <v>72</v>
      </c>
      <c r="C60" s="32">
        <v>3000000</v>
      </c>
      <c r="D60" s="13"/>
      <c r="E60" s="12">
        <v>0</v>
      </c>
      <c r="F60" s="12">
        <v>0</v>
      </c>
      <c r="G60" s="12">
        <v>0</v>
      </c>
      <c r="H60" s="12"/>
      <c r="I60" s="12"/>
      <c r="J60" s="12"/>
      <c r="K60" s="12"/>
      <c r="L60" s="12"/>
      <c r="M60" s="12"/>
      <c r="N60" s="12">
        <v>0</v>
      </c>
      <c r="O60" s="12"/>
      <c r="P60" s="13"/>
      <c r="Q60" s="14">
        <f t="shared" si="5"/>
        <v>0</v>
      </c>
    </row>
    <row r="61" spans="2:17" s="5" customFormat="1" ht="36.75" customHeight="1" x14ac:dyDescent="0.35">
      <c r="B61" s="25" t="s">
        <v>73</v>
      </c>
      <c r="C61" s="32">
        <v>500000</v>
      </c>
      <c r="D61" s="13">
        <v>4381512</v>
      </c>
      <c r="E61" s="12"/>
      <c r="F61" s="12"/>
      <c r="G61" s="12"/>
      <c r="H61" s="12"/>
      <c r="I61" s="12"/>
      <c r="J61" s="12"/>
      <c r="K61" s="12"/>
      <c r="L61" s="12"/>
      <c r="M61" s="12"/>
      <c r="N61" s="12">
        <v>0</v>
      </c>
      <c r="O61" s="12"/>
      <c r="P61" s="13"/>
      <c r="Q61" s="14">
        <f t="shared" si="5"/>
        <v>0</v>
      </c>
    </row>
    <row r="62" spans="2:17" s="5" customFormat="1" ht="27" customHeight="1" x14ac:dyDescent="0.35">
      <c r="B62" s="6" t="s">
        <v>74</v>
      </c>
      <c r="C62" s="31">
        <f>SUM(C63:C65)</f>
        <v>3900000</v>
      </c>
      <c r="D62" s="10">
        <f>SUM(D63:D65)</f>
        <v>0</v>
      </c>
      <c r="E62" s="10">
        <f>SUM(E63:E65)</f>
        <v>0</v>
      </c>
      <c r="F62" s="10">
        <f>SUM(F63:F65)</f>
        <v>0</v>
      </c>
      <c r="G62" s="10">
        <f>SUM(G63:G65)</f>
        <v>0</v>
      </c>
      <c r="H62" s="10"/>
      <c r="I62" s="10"/>
      <c r="J62" s="10"/>
      <c r="K62" s="10"/>
      <c r="L62" s="10"/>
      <c r="M62" s="10"/>
      <c r="N62" s="10">
        <v>0</v>
      </c>
      <c r="O62" s="12"/>
      <c r="P62" s="13"/>
      <c r="Q62" s="14">
        <f t="shared" si="5"/>
        <v>0</v>
      </c>
    </row>
    <row r="63" spans="2:17" s="5" customFormat="1" ht="27" customHeight="1" x14ac:dyDescent="0.35">
      <c r="B63" s="7" t="s">
        <v>75</v>
      </c>
      <c r="C63" s="32">
        <v>3900000</v>
      </c>
      <c r="D63" s="13"/>
      <c r="E63" s="12">
        <v>0</v>
      </c>
      <c r="F63" s="12">
        <v>0</v>
      </c>
      <c r="G63" s="12">
        <v>0</v>
      </c>
      <c r="H63" s="12"/>
      <c r="I63" s="12"/>
      <c r="J63" s="12"/>
      <c r="K63" s="12"/>
      <c r="L63" s="12"/>
      <c r="M63" s="12"/>
      <c r="N63" s="12">
        <v>0</v>
      </c>
      <c r="O63" s="12"/>
      <c r="P63" s="13"/>
      <c r="Q63" s="14">
        <f t="shared" si="5"/>
        <v>0</v>
      </c>
    </row>
    <row r="64" spans="2:17" s="5" customFormat="1" ht="27" customHeight="1" x14ac:dyDescent="0.35">
      <c r="B64" s="7" t="s">
        <v>76</v>
      </c>
      <c r="C64" s="32"/>
      <c r="D64" s="13"/>
      <c r="E64" s="12"/>
      <c r="F64" s="12"/>
      <c r="G64" s="12"/>
      <c r="H64" s="12"/>
      <c r="I64" s="12"/>
      <c r="J64" s="12"/>
      <c r="K64" s="12"/>
      <c r="L64" s="12"/>
      <c r="M64" s="12"/>
      <c r="N64" s="12">
        <v>0</v>
      </c>
      <c r="O64" s="12"/>
      <c r="P64" s="13"/>
      <c r="Q64" s="14">
        <f t="shared" si="5"/>
        <v>0</v>
      </c>
    </row>
    <row r="65" spans="2:17" s="5" customFormat="1" ht="27" customHeight="1" x14ac:dyDescent="0.35">
      <c r="B65" s="7" t="s">
        <v>77</v>
      </c>
      <c r="C65" s="32"/>
      <c r="D65" s="13"/>
      <c r="E65" s="12"/>
      <c r="F65" s="12"/>
      <c r="G65" s="12"/>
      <c r="H65" s="12"/>
      <c r="I65" s="12"/>
      <c r="J65" s="12"/>
      <c r="K65" s="12"/>
      <c r="L65" s="12"/>
      <c r="M65" s="12"/>
      <c r="N65" s="12">
        <v>0</v>
      </c>
      <c r="O65" s="12"/>
      <c r="P65" s="13"/>
      <c r="Q65" s="14">
        <f t="shared" si="5"/>
        <v>0</v>
      </c>
    </row>
    <row r="66" spans="2:17" s="5" customFormat="1" ht="44.25" customHeight="1" x14ac:dyDescent="0.35">
      <c r="B66" s="25" t="s">
        <v>78</v>
      </c>
      <c r="C66" s="32"/>
      <c r="D66" s="13"/>
      <c r="E66" s="12"/>
      <c r="F66" s="12"/>
      <c r="G66" s="12"/>
      <c r="H66" s="12"/>
      <c r="I66" s="12"/>
      <c r="J66" s="12"/>
      <c r="K66" s="12"/>
      <c r="L66" s="12"/>
      <c r="M66" s="12"/>
      <c r="N66" s="12">
        <v>0</v>
      </c>
      <c r="O66" s="12"/>
      <c r="P66" s="13"/>
      <c r="Q66" s="14">
        <f t="shared" si="5"/>
        <v>0</v>
      </c>
    </row>
    <row r="67" spans="2:17" s="5" customFormat="1" ht="42" customHeight="1" x14ac:dyDescent="0.35">
      <c r="B67" s="26" t="s">
        <v>79</v>
      </c>
      <c r="C67" s="31"/>
      <c r="D67" s="15"/>
      <c r="E67" s="10"/>
      <c r="F67" s="10"/>
      <c r="G67" s="10"/>
      <c r="H67" s="10"/>
      <c r="I67" s="10"/>
      <c r="J67" s="10"/>
      <c r="K67" s="10"/>
      <c r="L67" s="10"/>
      <c r="M67" s="10"/>
      <c r="N67" s="10">
        <v>0</v>
      </c>
      <c r="O67" s="12"/>
      <c r="P67" s="13"/>
      <c r="Q67" s="14">
        <f t="shared" si="5"/>
        <v>0</v>
      </c>
    </row>
    <row r="68" spans="2:17" s="5" customFormat="1" ht="27" customHeight="1" x14ac:dyDescent="0.35">
      <c r="B68" s="7" t="s">
        <v>80</v>
      </c>
      <c r="C68" s="32"/>
      <c r="D68" s="13"/>
      <c r="E68" s="12"/>
      <c r="F68" s="12"/>
      <c r="G68" s="12"/>
      <c r="H68" s="12"/>
      <c r="I68" s="12"/>
      <c r="J68" s="12"/>
      <c r="K68" s="12"/>
      <c r="L68" s="12"/>
      <c r="M68" s="12"/>
      <c r="N68" s="12">
        <v>0</v>
      </c>
      <c r="O68" s="12"/>
      <c r="P68" s="13"/>
      <c r="Q68" s="14">
        <f t="shared" si="5"/>
        <v>0</v>
      </c>
    </row>
    <row r="69" spans="2:17" s="5" customFormat="1" ht="39.75" customHeight="1" x14ac:dyDescent="0.35">
      <c r="B69" s="25" t="s">
        <v>81</v>
      </c>
      <c r="C69" s="32"/>
      <c r="D69" s="13"/>
      <c r="E69" s="12"/>
      <c r="F69" s="12"/>
      <c r="G69" s="12"/>
      <c r="H69" s="12"/>
      <c r="I69" s="12"/>
      <c r="J69" s="12"/>
      <c r="K69" s="12"/>
      <c r="L69" s="12"/>
      <c r="M69" s="12"/>
      <c r="N69" s="12">
        <v>0</v>
      </c>
      <c r="O69" s="12"/>
      <c r="P69" s="13"/>
      <c r="Q69" s="14">
        <f t="shared" si="5"/>
        <v>0</v>
      </c>
    </row>
    <row r="70" spans="2:17" s="5" customFormat="1" ht="27" customHeight="1" x14ac:dyDescent="0.35">
      <c r="B70" s="6" t="s">
        <v>82</v>
      </c>
      <c r="C70" s="31">
        <f>SUM(C71:C73)</f>
        <v>0</v>
      </c>
      <c r="D70" s="15"/>
      <c r="E70" s="10">
        <f>SUM(E71:E73)</f>
        <v>0</v>
      </c>
      <c r="F70" s="10">
        <f>SUM(F71:F73)</f>
        <v>0</v>
      </c>
      <c r="G70" s="10">
        <f>SUM(G71:G73)</f>
        <v>0</v>
      </c>
      <c r="H70" s="10">
        <f t="shared" ref="H70:N70" si="9">SUM(H71:H73)</f>
        <v>0</v>
      </c>
      <c r="I70" s="10">
        <f t="shared" si="9"/>
        <v>0</v>
      </c>
      <c r="J70" s="10">
        <f t="shared" si="9"/>
        <v>0</v>
      </c>
      <c r="K70" s="10">
        <f t="shared" si="9"/>
        <v>0</v>
      </c>
      <c r="L70" s="10">
        <f t="shared" si="9"/>
        <v>0</v>
      </c>
      <c r="M70" s="10">
        <f t="shared" si="9"/>
        <v>0</v>
      </c>
      <c r="N70" s="10">
        <f t="shared" si="9"/>
        <v>0</v>
      </c>
      <c r="O70" s="12"/>
      <c r="P70" s="13"/>
      <c r="Q70" s="14">
        <f t="shared" si="5"/>
        <v>0</v>
      </c>
    </row>
    <row r="71" spans="2:17" s="5" customFormat="1" ht="27" customHeight="1" x14ac:dyDescent="0.35">
      <c r="B71" s="7" t="s">
        <v>83</v>
      </c>
      <c r="C71" s="32"/>
      <c r="D71" s="13"/>
      <c r="E71" s="12"/>
      <c r="F71" s="12"/>
      <c r="G71" s="12"/>
      <c r="H71" s="12"/>
      <c r="I71" s="12"/>
      <c r="J71" s="12"/>
      <c r="K71" s="12"/>
      <c r="L71" s="12"/>
      <c r="M71" s="12"/>
      <c r="N71" s="12">
        <v>0</v>
      </c>
      <c r="O71" s="12"/>
      <c r="P71" s="13"/>
      <c r="Q71" s="14">
        <f t="shared" si="5"/>
        <v>0</v>
      </c>
    </row>
    <row r="72" spans="2:17" s="5" customFormat="1" ht="27" customHeight="1" x14ac:dyDescent="0.35">
      <c r="B72" s="7" t="s">
        <v>84</v>
      </c>
      <c r="C72" s="32"/>
      <c r="D72" s="13"/>
      <c r="E72" s="12"/>
      <c r="F72" s="12"/>
      <c r="G72" s="12"/>
      <c r="H72" s="12"/>
      <c r="I72" s="12"/>
      <c r="J72" s="12"/>
      <c r="K72" s="12"/>
      <c r="L72" s="12"/>
      <c r="M72" s="12"/>
      <c r="N72" s="12">
        <v>0</v>
      </c>
      <c r="O72" s="12"/>
      <c r="P72" s="13"/>
      <c r="Q72" s="14">
        <f t="shared" si="5"/>
        <v>0</v>
      </c>
    </row>
    <row r="73" spans="2:17" s="5" customFormat="1" ht="42" customHeight="1" x14ac:dyDescent="0.35">
      <c r="B73" s="25" t="s">
        <v>85</v>
      </c>
      <c r="C73" s="32"/>
      <c r="D73" s="13"/>
      <c r="E73" s="12"/>
      <c r="F73" s="12"/>
      <c r="G73" s="12"/>
      <c r="H73" s="12"/>
      <c r="I73" s="12"/>
      <c r="J73" s="12"/>
      <c r="K73" s="12"/>
      <c r="L73" s="12"/>
      <c r="M73" s="12"/>
      <c r="N73" s="12">
        <v>0</v>
      </c>
      <c r="O73" s="12"/>
      <c r="P73" s="13"/>
      <c r="Q73" s="14">
        <f t="shared" si="5"/>
        <v>0</v>
      </c>
    </row>
    <row r="74" spans="2:17" s="5" customFormat="1" ht="27" customHeight="1" x14ac:dyDescent="0.35">
      <c r="B74" s="4" t="s">
        <v>86</v>
      </c>
      <c r="C74" s="33"/>
      <c r="D74" s="17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7"/>
      <c r="Q74" s="17"/>
    </row>
    <row r="75" spans="2:17" s="5" customFormat="1" ht="27" customHeight="1" x14ac:dyDescent="0.35">
      <c r="B75" s="6" t="s">
        <v>87</v>
      </c>
      <c r="C75" s="34"/>
      <c r="D75" s="15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13"/>
      <c r="Q75" s="14">
        <f t="shared" si="5"/>
        <v>0</v>
      </c>
    </row>
    <row r="76" spans="2:17" s="5" customFormat="1" ht="27" customHeight="1" x14ac:dyDescent="0.35">
      <c r="B76" s="7" t="s">
        <v>88</v>
      </c>
      <c r="C76" s="35"/>
      <c r="D76" s="1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13"/>
      <c r="Q76" s="14">
        <f t="shared" si="5"/>
        <v>0</v>
      </c>
    </row>
    <row r="77" spans="2:17" s="5" customFormat="1" ht="27" customHeight="1" x14ac:dyDescent="0.35">
      <c r="B77" s="7" t="s">
        <v>89</v>
      </c>
      <c r="C77" s="35"/>
      <c r="D77" s="1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13"/>
      <c r="Q77" s="14">
        <f t="shared" si="5"/>
        <v>0</v>
      </c>
    </row>
    <row r="78" spans="2:17" s="5" customFormat="1" ht="27" customHeight="1" x14ac:dyDescent="0.35">
      <c r="B78" s="6" t="s">
        <v>90</v>
      </c>
      <c r="C78" s="34"/>
      <c r="D78" s="15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13"/>
      <c r="Q78" s="14">
        <f t="shared" si="5"/>
        <v>0</v>
      </c>
    </row>
    <row r="79" spans="2:17" s="5" customFormat="1" ht="27" customHeight="1" x14ac:dyDescent="0.35">
      <c r="B79" s="7" t="s">
        <v>91</v>
      </c>
      <c r="C79" s="35"/>
      <c r="D79" s="1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13"/>
      <c r="Q79" s="14">
        <f t="shared" si="5"/>
        <v>0</v>
      </c>
    </row>
    <row r="80" spans="2:17" s="5" customFormat="1" ht="27" customHeight="1" x14ac:dyDescent="0.35">
      <c r="B80" s="7" t="s">
        <v>92</v>
      </c>
      <c r="C80" s="35"/>
      <c r="D80" s="13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13"/>
      <c r="Q80" s="14">
        <f t="shared" si="5"/>
        <v>0</v>
      </c>
    </row>
    <row r="81" spans="1:17" s="5" customFormat="1" ht="27" customHeight="1" x14ac:dyDescent="0.35">
      <c r="B81" s="6" t="s">
        <v>93</v>
      </c>
      <c r="C81" s="34"/>
      <c r="D81" s="15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3"/>
      <c r="Q81" s="14">
        <f t="shared" ref="Q81:Q82" si="10">+E81+F81+G81+H81+I81+J81+K81+L81+M81+N81+O81+P81</f>
        <v>0</v>
      </c>
    </row>
    <row r="82" spans="1:17" s="5" customFormat="1" ht="27" customHeight="1" x14ac:dyDescent="0.35">
      <c r="B82" s="7" t="s">
        <v>94</v>
      </c>
      <c r="C82" s="35"/>
      <c r="D82" s="1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13"/>
      <c r="Q82" s="14">
        <f t="shared" si="10"/>
        <v>0</v>
      </c>
    </row>
    <row r="83" spans="1:17" s="5" customFormat="1" ht="24.95" customHeight="1" x14ac:dyDescent="0.35">
      <c r="B83" s="8" t="s">
        <v>95</v>
      </c>
      <c r="C83" s="36">
        <f>+C10+C16+C26+C36+C44+C52+C62+C67+C70</f>
        <v>1024795636</v>
      </c>
      <c r="D83" s="18">
        <f>+D10+D16+D26+D36+D52+D62</f>
        <v>0</v>
      </c>
      <c r="E83" s="18">
        <f t="shared" ref="E83:P83" si="11">+E10+E16+E26+E36+E44+E52+E62+E67+E70</f>
        <v>34516386.939999998</v>
      </c>
      <c r="F83" s="19">
        <f t="shared" si="11"/>
        <v>0</v>
      </c>
      <c r="G83" s="19">
        <f t="shared" si="11"/>
        <v>0</v>
      </c>
      <c r="H83" s="19">
        <f t="shared" si="11"/>
        <v>0</v>
      </c>
      <c r="I83" s="19">
        <f t="shared" si="11"/>
        <v>0</v>
      </c>
      <c r="J83" s="19">
        <f t="shared" si="11"/>
        <v>0</v>
      </c>
      <c r="K83" s="19">
        <f t="shared" si="11"/>
        <v>0</v>
      </c>
      <c r="L83" s="19">
        <f t="shared" si="11"/>
        <v>0</v>
      </c>
      <c r="M83" s="19">
        <f t="shared" si="11"/>
        <v>0</v>
      </c>
      <c r="N83" s="19">
        <f t="shared" si="11"/>
        <v>0</v>
      </c>
      <c r="O83" s="19">
        <f t="shared" si="11"/>
        <v>0</v>
      </c>
      <c r="P83" s="18">
        <f t="shared" si="11"/>
        <v>0</v>
      </c>
      <c r="Q83" s="20">
        <f>+E83+F83+G83+H83+I83+J83+K83+L83+M83+N83+O83+P83</f>
        <v>34516386.939999998</v>
      </c>
    </row>
    <row r="84" spans="1:17" ht="18.75" x14ac:dyDescent="0.25">
      <c r="B84" s="42" t="s">
        <v>113</v>
      </c>
    </row>
    <row r="85" spans="1:17" ht="18.75" x14ac:dyDescent="0.25">
      <c r="B85" s="43" t="s">
        <v>114</v>
      </c>
    </row>
    <row r="86" spans="1:17" ht="37.5" x14ac:dyDescent="0.25">
      <c r="B86" s="43" t="s">
        <v>115</v>
      </c>
    </row>
    <row r="87" spans="1:17" ht="18.75" x14ac:dyDescent="0.25">
      <c r="B87" s="43" t="s">
        <v>116</v>
      </c>
    </row>
    <row r="88" spans="1:17" ht="18.75" x14ac:dyDescent="0.25">
      <c r="B88" s="43" t="s">
        <v>117</v>
      </c>
    </row>
    <row r="89" spans="1:17" ht="18.75" x14ac:dyDescent="0.25">
      <c r="B89" s="43" t="s">
        <v>118</v>
      </c>
    </row>
    <row r="90" spans="1:17" ht="18.75" x14ac:dyDescent="0.25">
      <c r="B90" s="43" t="s">
        <v>119</v>
      </c>
    </row>
    <row r="91" spans="1:17" x14ac:dyDescent="0.25">
      <c r="B91" s="41"/>
    </row>
    <row r="92" spans="1:17" ht="18.75" x14ac:dyDescent="0.3">
      <c r="B92" s="38"/>
    </row>
    <row r="93" spans="1:17" ht="18.75" x14ac:dyDescent="0.3">
      <c r="B93" s="38"/>
    </row>
    <row r="94" spans="1:17" ht="33.75" customHeight="1" x14ac:dyDescent="0.35">
      <c r="A94" s="1" t="s">
        <v>96</v>
      </c>
      <c r="B94" s="28" t="s">
        <v>102</v>
      </c>
      <c r="C94" s="82" t="s">
        <v>99</v>
      </c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</row>
    <row r="95" spans="1:17" ht="23.25" x14ac:dyDescent="0.35">
      <c r="B95" s="29" t="s">
        <v>101</v>
      </c>
      <c r="C95" s="96" t="s">
        <v>103</v>
      </c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</row>
    <row r="96" spans="1:17" ht="23.25" hidden="1" x14ac:dyDescent="0.35">
      <c r="B96" s="83"/>
      <c r="C96" s="83"/>
      <c r="D96" s="83"/>
    </row>
    <row r="97" spans="2:4" ht="23.25" x14ac:dyDescent="0.25">
      <c r="B97" s="22" t="s">
        <v>97</v>
      </c>
      <c r="C97" s="22"/>
      <c r="D97" s="22"/>
    </row>
    <row r="98" spans="2:4" ht="21" customHeight="1" x14ac:dyDescent="0.35">
      <c r="B98" s="21" t="s">
        <v>98</v>
      </c>
      <c r="C98" s="21"/>
    </row>
    <row r="99" spans="2:4" ht="21" x14ac:dyDescent="0.35">
      <c r="B99" s="84"/>
      <c r="C99" s="84"/>
      <c r="D99" s="84"/>
    </row>
  </sheetData>
  <mergeCells count="12">
    <mergeCell ref="C95:Q95"/>
    <mergeCell ref="B96:D96"/>
    <mergeCell ref="B99:D99"/>
    <mergeCell ref="E7:Q7"/>
    <mergeCell ref="B7:B8"/>
    <mergeCell ref="C7:C8"/>
    <mergeCell ref="D7:D8"/>
    <mergeCell ref="B1:Q1"/>
    <mergeCell ref="B2:Q2"/>
    <mergeCell ref="B3:Q3"/>
    <mergeCell ref="B4:Q4"/>
    <mergeCell ref="C94:Q94"/>
  </mergeCells>
  <printOptions horizontalCentered="1" verticalCentered="1"/>
  <pageMargins left="0.70866141732283472" right="0.43307086614173229" top="0.27559055118110237" bottom="0.15748031496062992" header="0.23622047244094491" footer="0.19685039370078741"/>
  <pageSetup paperSize="119" scale="38" fitToHeight="0" orientation="landscape" r:id="rId1"/>
  <rowBreaks count="2" manualBreakCount="2">
    <brk id="43" min="1" max="16" man="1"/>
    <brk id="95" min="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03"/>
  <sheetViews>
    <sheetView view="pageBreakPreview" topLeftCell="B67" zoomScale="60" zoomScaleNormal="100" workbookViewId="0">
      <selection activeCell="G83" sqref="G83"/>
    </sheetView>
  </sheetViews>
  <sheetFormatPr defaultColWidth="11.42578125" defaultRowHeight="15" x14ac:dyDescent="0.25"/>
  <cols>
    <col min="1" max="1" width="5.85546875" hidden="1" customWidth="1"/>
    <col min="2" max="2" width="80.7109375" style="3" customWidth="1"/>
    <col min="3" max="3" width="36.42578125" customWidth="1"/>
    <col min="4" max="4" width="24" customWidth="1"/>
    <col min="5" max="5" width="25.85546875" customWidth="1"/>
    <col min="6" max="6" width="21.5703125" customWidth="1"/>
    <col min="7" max="7" width="26.5703125" customWidth="1"/>
    <col min="8" max="16" width="14.5703125" customWidth="1"/>
    <col min="17" max="17" width="25" customWidth="1"/>
  </cols>
  <sheetData>
    <row r="1" spans="2:18" ht="28.5" customHeight="1" x14ac:dyDescent="0.3"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38"/>
    </row>
    <row r="2" spans="2:18" ht="21" customHeight="1" x14ac:dyDescent="0.3">
      <c r="B2" s="87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37"/>
    </row>
    <row r="3" spans="2:18" ht="18.75" x14ac:dyDescent="0.3">
      <c r="B3" s="89">
        <v>2022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38"/>
    </row>
    <row r="4" spans="2:18" ht="15.75" customHeight="1" x14ac:dyDescent="0.3">
      <c r="B4" s="91" t="s">
        <v>2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38"/>
    </row>
    <row r="5" spans="2:18" ht="15.75" customHeight="1" x14ac:dyDescent="0.25">
      <c r="B5" s="27" t="s">
        <v>3</v>
      </c>
      <c r="C5" s="27"/>
      <c r="D5" s="27"/>
    </row>
    <row r="7" spans="2:18" ht="15" customHeight="1" x14ac:dyDescent="0.25">
      <c r="B7" s="93" t="s">
        <v>4</v>
      </c>
      <c r="C7" s="94" t="s">
        <v>5</v>
      </c>
      <c r="D7" s="94" t="s">
        <v>6</v>
      </c>
      <c r="E7" s="97" t="s">
        <v>7</v>
      </c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9"/>
    </row>
    <row r="8" spans="2:18" ht="30" customHeight="1" x14ac:dyDescent="0.35">
      <c r="B8" s="93"/>
      <c r="C8" s="95"/>
      <c r="D8" s="95"/>
      <c r="E8" s="23" t="s">
        <v>8</v>
      </c>
      <c r="F8" s="23" t="s">
        <v>9</v>
      </c>
      <c r="G8" s="23" t="s">
        <v>10</v>
      </c>
      <c r="H8" s="23" t="s">
        <v>11</v>
      </c>
      <c r="I8" s="24" t="s">
        <v>12</v>
      </c>
      <c r="J8" s="23" t="s">
        <v>13</v>
      </c>
      <c r="K8" s="24" t="s">
        <v>14</v>
      </c>
      <c r="L8" s="23" t="s">
        <v>15</v>
      </c>
      <c r="M8" s="23" t="s">
        <v>16</v>
      </c>
      <c r="N8" s="23" t="s">
        <v>17</v>
      </c>
      <c r="O8" s="23" t="s">
        <v>18</v>
      </c>
      <c r="P8" s="24" t="s">
        <v>19</v>
      </c>
      <c r="Q8" s="23" t="s">
        <v>20</v>
      </c>
    </row>
    <row r="9" spans="2:18" s="5" customFormat="1" ht="27" customHeight="1" x14ac:dyDescent="0.3">
      <c r="B9" s="4" t="s">
        <v>21</v>
      </c>
      <c r="C9" s="30">
        <f>+C10+C16+C26+C36+C44+C52+C62+C67+C70</f>
        <v>1024795636</v>
      </c>
      <c r="D9" s="9">
        <f>+D10+D16+D26+D36+D44+D52+D62+D67+D70</f>
        <v>0</v>
      </c>
      <c r="E9" s="9">
        <f t="shared" ref="E9:P9" si="0">+E10+E16+E26+E36+E44+E52+E62+E67+E70</f>
        <v>34516386.939999998</v>
      </c>
      <c r="F9" s="9">
        <f t="shared" si="0"/>
        <v>78356760.780000001</v>
      </c>
      <c r="G9" s="9">
        <f t="shared" si="0"/>
        <v>50464106.840000004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>+E9+F9+G9+H9+I9+J9+K9+L9+M9+N9+O9+P9</f>
        <v>163337254.56</v>
      </c>
    </row>
    <row r="10" spans="2:18" s="5" customFormat="1" ht="27" customHeight="1" x14ac:dyDescent="0.35">
      <c r="B10" s="6" t="s">
        <v>22</v>
      </c>
      <c r="C10" s="31">
        <f>SUM(C11:C15)</f>
        <v>493015272</v>
      </c>
      <c r="D10" s="10">
        <f>SUM(D11:D15)</f>
        <v>0</v>
      </c>
      <c r="E10" s="10">
        <f t="shared" ref="E10:N10" si="1">SUM(E11:E15)</f>
        <v>31761117.390000001</v>
      </c>
      <c r="F10" s="10">
        <f t="shared" si="1"/>
        <v>31693384.16</v>
      </c>
      <c r="G10" s="10">
        <f t="shared" si="1"/>
        <v>32370115.090000004</v>
      </c>
      <c r="H10" s="10">
        <f t="shared" si="1"/>
        <v>0</v>
      </c>
      <c r="I10" s="10">
        <f t="shared" si="1"/>
        <v>0</v>
      </c>
      <c r="J10" s="10">
        <f t="shared" si="1"/>
        <v>0</v>
      </c>
      <c r="K10" s="10">
        <f>SUM(K11:K15)</f>
        <v>0</v>
      </c>
      <c r="L10" s="10">
        <f t="shared" ref="L10" si="2">SUM(L11:L15)</f>
        <v>0</v>
      </c>
      <c r="M10" s="10">
        <f t="shared" si="1"/>
        <v>0</v>
      </c>
      <c r="N10" s="10">
        <f t="shared" si="1"/>
        <v>0</v>
      </c>
      <c r="O10" s="11">
        <f>+O11+O12+O13+O14+O15</f>
        <v>0</v>
      </c>
      <c r="P10" s="11">
        <f>+P11+P12+P13+P14+P15</f>
        <v>0</v>
      </c>
      <c r="Q10" s="10">
        <f>SUM(Q11:Q15)</f>
        <v>95824616.640000001</v>
      </c>
    </row>
    <row r="11" spans="2:18" s="5" customFormat="1" ht="27" customHeight="1" x14ac:dyDescent="0.35">
      <c r="B11" s="7" t="s">
        <v>23</v>
      </c>
      <c r="C11" s="32">
        <v>375747353</v>
      </c>
      <c r="D11" s="13">
        <v>2160000</v>
      </c>
      <c r="E11" s="12">
        <v>26334286.199999999</v>
      </c>
      <c r="F11" s="12">
        <v>26255586.199999999</v>
      </c>
      <c r="G11" s="12">
        <v>26901888.100000001</v>
      </c>
      <c r="H11" s="12"/>
      <c r="I11" s="12"/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4">
        <f>+E11+F11+G11+H11+I11+J11+K11+L11+M11+N11+O11+P11</f>
        <v>79491760.5</v>
      </c>
    </row>
    <row r="12" spans="2:18" s="5" customFormat="1" ht="27" customHeight="1" x14ac:dyDescent="0.35">
      <c r="B12" s="7" t="s">
        <v>24</v>
      </c>
      <c r="C12" s="32">
        <v>67781665</v>
      </c>
      <c r="D12" s="13"/>
      <c r="E12" s="12">
        <v>1437000</v>
      </c>
      <c r="F12" s="12">
        <v>1460000</v>
      </c>
      <c r="G12" s="12">
        <v>1460000</v>
      </c>
      <c r="H12" s="12">
        <v>0</v>
      </c>
      <c r="I12" s="12"/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3">
        <v>0</v>
      </c>
      <c r="P12" s="13">
        <v>0</v>
      </c>
      <c r="Q12" s="14">
        <f>+E12+F12+G12+H12+I12+J12+K12+L12+M12+N12+O12+P12</f>
        <v>4357000</v>
      </c>
    </row>
    <row r="13" spans="2:18" s="5" customFormat="1" ht="27" customHeight="1" x14ac:dyDescent="0.35">
      <c r="B13" s="7" t="s">
        <v>25</v>
      </c>
      <c r="C13" s="32"/>
      <c r="D13" s="13"/>
      <c r="E13" s="12"/>
      <c r="F13" s="12"/>
      <c r="G13" s="12"/>
      <c r="H13" s="12"/>
      <c r="I13" s="12"/>
      <c r="J13" s="12"/>
      <c r="K13" s="12"/>
      <c r="L13" s="12"/>
      <c r="M13" s="12"/>
      <c r="N13" s="12">
        <v>0</v>
      </c>
      <c r="O13" s="13"/>
      <c r="P13" s="13"/>
      <c r="Q13" s="14">
        <f t="shared" ref="Q13:Q14" si="3">+E13+F13+G13+H13+I13+J13+K13+L13+M13+N13+O13</f>
        <v>0</v>
      </c>
    </row>
    <row r="14" spans="2:18" s="5" customFormat="1" ht="27" customHeight="1" x14ac:dyDescent="0.35">
      <c r="B14" s="7" t="s">
        <v>26</v>
      </c>
      <c r="C14" s="32"/>
      <c r="D14" s="13" t="s">
        <v>100</v>
      </c>
      <c r="E14" s="12"/>
      <c r="F14" s="12"/>
      <c r="G14" s="12"/>
      <c r="H14" s="12"/>
      <c r="I14" s="12"/>
      <c r="J14" s="12"/>
      <c r="K14" s="12"/>
      <c r="L14" s="12"/>
      <c r="M14" s="12"/>
      <c r="N14" s="12">
        <v>0</v>
      </c>
      <c r="O14" s="13"/>
      <c r="P14" s="13"/>
      <c r="Q14" s="14">
        <f t="shared" si="3"/>
        <v>0</v>
      </c>
    </row>
    <row r="15" spans="2:18" s="5" customFormat="1" ht="27" customHeight="1" x14ac:dyDescent="0.35">
      <c r="B15" s="7" t="s">
        <v>27</v>
      </c>
      <c r="C15" s="32">
        <v>49486254</v>
      </c>
      <c r="D15" s="13">
        <v>-2160000</v>
      </c>
      <c r="E15" s="12">
        <v>3989831.19</v>
      </c>
      <c r="F15" s="12">
        <v>3977797.96</v>
      </c>
      <c r="G15" s="12">
        <v>4008226.99</v>
      </c>
      <c r="H15" s="12">
        <v>0</v>
      </c>
      <c r="I15" s="12"/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3">
        <v>0</v>
      </c>
      <c r="P15" s="13">
        <v>0</v>
      </c>
      <c r="Q15" s="14">
        <f>+E15+F15+G15+H15+I15+J15+K15+L15+M15+N15+O15+P15</f>
        <v>11975856.140000001</v>
      </c>
    </row>
    <row r="16" spans="2:18" s="5" customFormat="1" ht="27" customHeight="1" x14ac:dyDescent="0.35">
      <c r="B16" s="6" t="s">
        <v>28</v>
      </c>
      <c r="C16" s="31">
        <f>SUM(C17:C25)</f>
        <v>180335892</v>
      </c>
      <c r="D16" s="10">
        <f>SUM(D17:D25)</f>
        <v>-10781512</v>
      </c>
      <c r="E16" s="10">
        <f t="shared" ref="E16:P16" si="4">SUM(E17:E25)</f>
        <v>2755269.55</v>
      </c>
      <c r="F16" s="10">
        <f t="shared" si="4"/>
        <v>10551527.290000001</v>
      </c>
      <c r="G16" s="10">
        <f t="shared" si="4"/>
        <v>7600979.4800000004</v>
      </c>
      <c r="H16" s="10">
        <f t="shared" si="4"/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0">
        <f t="shared" si="4"/>
        <v>0</v>
      </c>
      <c r="M16" s="10">
        <f t="shared" si="4"/>
        <v>0</v>
      </c>
      <c r="N16" s="10">
        <f t="shared" si="4"/>
        <v>0</v>
      </c>
      <c r="O16" s="10">
        <f t="shared" si="4"/>
        <v>0</v>
      </c>
      <c r="P16" s="10">
        <f t="shared" si="4"/>
        <v>0</v>
      </c>
      <c r="Q16" s="11">
        <f>+Q17+Q18+Q19+Q20+Q21+Q22+Q23+Q24+Q25</f>
        <v>20907776.32</v>
      </c>
    </row>
    <row r="17" spans="2:17" s="5" customFormat="1" ht="27" customHeight="1" x14ac:dyDescent="0.35">
      <c r="B17" s="7" t="s">
        <v>29</v>
      </c>
      <c r="C17" s="32">
        <v>33780000</v>
      </c>
      <c r="D17" s="13">
        <v>0</v>
      </c>
      <c r="E17" s="12">
        <v>1991078.74</v>
      </c>
      <c r="F17" s="12">
        <v>2145419.21</v>
      </c>
      <c r="G17" s="12">
        <v>2871016.63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3">
        <v>0</v>
      </c>
      <c r="P17" s="13">
        <v>0</v>
      </c>
      <c r="Q17" s="14">
        <f t="shared" ref="Q17:Q80" si="5">+E17+F17+G17+H17+I17+J17+K17+L17+M17+N17+O17+P17</f>
        <v>7007514.5800000001</v>
      </c>
    </row>
    <row r="18" spans="2:17" s="5" customFormat="1" ht="27" customHeight="1" x14ac:dyDescent="0.35">
      <c r="B18" s="7" t="s">
        <v>30</v>
      </c>
      <c r="C18" s="32">
        <v>5800000</v>
      </c>
      <c r="D18" s="13">
        <v>0</v>
      </c>
      <c r="E18" s="12">
        <v>0</v>
      </c>
      <c r="F18" s="12">
        <v>488754.68</v>
      </c>
      <c r="G18" s="12">
        <v>766194.3</v>
      </c>
      <c r="H18" s="12"/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3"/>
      <c r="P18" s="13">
        <v>0</v>
      </c>
      <c r="Q18" s="14">
        <f t="shared" si="5"/>
        <v>1254948.98</v>
      </c>
    </row>
    <row r="19" spans="2:17" s="5" customFormat="1" ht="27" customHeight="1" x14ac:dyDescent="0.35">
      <c r="B19" s="7" t="s">
        <v>31</v>
      </c>
      <c r="C19" s="32">
        <v>31000000</v>
      </c>
      <c r="D19" s="13">
        <v>-10037512</v>
      </c>
      <c r="E19" s="12">
        <v>0</v>
      </c>
      <c r="F19" s="12">
        <v>273230</v>
      </c>
      <c r="G19" s="12">
        <v>142192</v>
      </c>
      <c r="H19" s="12"/>
      <c r="I19" s="12"/>
      <c r="J19" s="12"/>
      <c r="K19" s="12">
        <v>0</v>
      </c>
      <c r="L19" s="12"/>
      <c r="M19" s="12"/>
      <c r="N19" s="12"/>
      <c r="O19" s="13"/>
      <c r="P19" s="13"/>
      <c r="Q19" s="14">
        <f t="shared" si="5"/>
        <v>415422</v>
      </c>
    </row>
    <row r="20" spans="2:17" s="5" customFormat="1" ht="27" customHeight="1" x14ac:dyDescent="0.35">
      <c r="B20" s="7" t="s">
        <v>32</v>
      </c>
      <c r="C20" s="32">
        <v>2600000</v>
      </c>
      <c r="D20" s="13"/>
      <c r="E20" s="12">
        <v>0</v>
      </c>
      <c r="F20" s="12">
        <v>28000</v>
      </c>
      <c r="G20" s="12">
        <v>0</v>
      </c>
      <c r="H20" s="12"/>
      <c r="I20" s="12"/>
      <c r="J20" s="12"/>
      <c r="K20" s="12">
        <v>0</v>
      </c>
      <c r="L20" s="12"/>
      <c r="M20" s="12"/>
      <c r="N20" s="12"/>
      <c r="O20" s="13"/>
      <c r="P20" s="13"/>
      <c r="Q20" s="14">
        <f t="shared" si="5"/>
        <v>28000</v>
      </c>
    </row>
    <row r="21" spans="2:17" s="5" customFormat="1" ht="27" customHeight="1" x14ac:dyDescent="0.35">
      <c r="B21" s="7" t="s">
        <v>33</v>
      </c>
      <c r="C21" s="32">
        <v>13025891</v>
      </c>
      <c r="D21" s="13">
        <v>2206000</v>
      </c>
      <c r="E21" s="12">
        <v>565259.18000000005</v>
      </c>
      <c r="F21" s="12">
        <v>1578144.83</v>
      </c>
      <c r="G21" s="12">
        <v>483435.89</v>
      </c>
      <c r="H21" s="12"/>
      <c r="I21" s="12"/>
      <c r="J21" s="12"/>
      <c r="K21" s="12"/>
      <c r="L21" s="12"/>
      <c r="M21" s="12"/>
      <c r="N21" s="12"/>
      <c r="O21" s="13"/>
      <c r="P21" s="13"/>
      <c r="Q21" s="14">
        <f t="shared" si="5"/>
        <v>2626839.9000000004</v>
      </c>
    </row>
    <row r="22" spans="2:17" s="5" customFormat="1" ht="27" customHeight="1" x14ac:dyDescent="0.35">
      <c r="B22" s="7" t="s">
        <v>34</v>
      </c>
      <c r="C22" s="32">
        <v>12600000</v>
      </c>
      <c r="D22" s="13"/>
      <c r="E22" s="12"/>
      <c r="F22" s="12">
        <v>1369799.12</v>
      </c>
      <c r="G22" s="12">
        <v>746770.61</v>
      </c>
      <c r="H22" s="12"/>
      <c r="I22" s="12"/>
      <c r="J22" s="12"/>
      <c r="K22" s="12"/>
      <c r="L22" s="12"/>
      <c r="M22" s="12"/>
      <c r="N22" s="12"/>
      <c r="O22" s="13"/>
      <c r="P22" s="13"/>
      <c r="Q22" s="14">
        <f t="shared" si="5"/>
        <v>2116569.73</v>
      </c>
    </row>
    <row r="23" spans="2:17" s="5" customFormat="1" ht="45.75" customHeight="1" x14ac:dyDescent="0.35">
      <c r="B23" s="25" t="s">
        <v>35</v>
      </c>
      <c r="C23" s="32">
        <v>29590000</v>
      </c>
      <c r="D23" s="13"/>
      <c r="E23" s="12">
        <v>0</v>
      </c>
      <c r="F23" s="12">
        <v>843209.61</v>
      </c>
      <c r="G23" s="12">
        <v>239337.94</v>
      </c>
      <c r="H23" s="12"/>
      <c r="I23" s="12"/>
      <c r="J23" s="12"/>
      <c r="K23" s="12"/>
      <c r="L23" s="12"/>
      <c r="M23" s="12"/>
      <c r="N23" s="12"/>
      <c r="O23" s="13"/>
      <c r="P23" s="13"/>
      <c r="Q23" s="14">
        <f t="shared" si="5"/>
        <v>1082547.55</v>
      </c>
    </row>
    <row r="24" spans="2:17" s="5" customFormat="1" ht="43.5" customHeight="1" x14ac:dyDescent="0.35">
      <c r="B24" s="25" t="s">
        <v>36</v>
      </c>
      <c r="C24" s="32">
        <v>30340000</v>
      </c>
      <c r="D24" s="13">
        <v>-4450000</v>
      </c>
      <c r="E24" s="12">
        <v>198931.63</v>
      </c>
      <c r="F24" s="12">
        <v>1382086.64</v>
      </c>
      <c r="G24" s="12">
        <v>418720.11</v>
      </c>
      <c r="H24" s="12"/>
      <c r="I24" s="12"/>
      <c r="J24" s="12"/>
      <c r="K24" s="12"/>
      <c r="L24" s="12"/>
      <c r="M24" s="12"/>
      <c r="N24" s="12"/>
      <c r="O24" s="13"/>
      <c r="P24" s="13"/>
      <c r="Q24" s="14">
        <f t="shared" si="5"/>
        <v>1999738.38</v>
      </c>
    </row>
    <row r="25" spans="2:17" s="5" customFormat="1" ht="27" customHeight="1" x14ac:dyDescent="0.35">
      <c r="B25" s="7" t="s">
        <v>37</v>
      </c>
      <c r="C25" s="32">
        <v>21600001</v>
      </c>
      <c r="D25" s="13">
        <v>1500000</v>
      </c>
      <c r="E25" s="12"/>
      <c r="F25" s="12">
        <v>2442883.2000000002</v>
      </c>
      <c r="G25" s="12">
        <v>1933312</v>
      </c>
      <c r="H25" s="12"/>
      <c r="I25" s="12">
        <v>0</v>
      </c>
      <c r="J25" s="12"/>
      <c r="K25" s="12">
        <v>0</v>
      </c>
      <c r="L25" s="12">
        <v>0</v>
      </c>
      <c r="M25" s="12"/>
      <c r="N25" s="12">
        <v>0</v>
      </c>
      <c r="O25" s="2"/>
      <c r="P25" s="13"/>
      <c r="Q25" s="14">
        <f t="shared" si="5"/>
        <v>4376195.2</v>
      </c>
    </row>
    <row r="26" spans="2:17" s="5" customFormat="1" ht="27" customHeight="1" x14ac:dyDescent="0.35">
      <c r="B26" s="6" t="s">
        <v>38</v>
      </c>
      <c r="C26" s="31">
        <f>SUM(C27:C35)</f>
        <v>309474472</v>
      </c>
      <c r="D26" s="10">
        <f>SUM(D27:D35)</f>
        <v>-13320000</v>
      </c>
      <c r="E26" s="10">
        <f t="shared" ref="E26:P26" si="6">SUM(E27:E35)</f>
        <v>0</v>
      </c>
      <c r="F26" s="10">
        <f t="shared" si="6"/>
        <v>34303911.799999997</v>
      </c>
      <c r="G26" s="10">
        <f t="shared" si="6"/>
        <v>5893318.0499999998</v>
      </c>
      <c r="H26" s="10">
        <f t="shared" si="6"/>
        <v>0</v>
      </c>
      <c r="I26" s="10">
        <f t="shared" si="6"/>
        <v>0</v>
      </c>
      <c r="J26" s="10">
        <f t="shared" si="6"/>
        <v>0</v>
      </c>
      <c r="K26" s="10">
        <f t="shared" si="6"/>
        <v>0</v>
      </c>
      <c r="L26" s="10">
        <f t="shared" si="6"/>
        <v>0</v>
      </c>
      <c r="M26" s="10">
        <f t="shared" si="6"/>
        <v>0</v>
      </c>
      <c r="N26" s="10">
        <f t="shared" si="6"/>
        <v>0</v>
      </c>
      <c r="O26" s="10">
        <f t="shared" si="6"/>
        <v>0</v>
      </c>
      <c r="P26" s="10">
        <f t="shared" si="6"/>
        <v>0</v>
      </c>
      <c r="Q26" s="11">
        <f>+Q27+Q28+Q29+Q30+Q31+Q33+Q32+Q34+Q35+Q36+Q37</f>
        <v>40197229.850000001</v>
      </c>
    </row>
    <row r="27" spans="2:17" s="5" customFormat="1" ht="27" customHeight="1" x14ac:dyDescent="0.35">
      <c r="B27" s="7" t="s">
        <v>39</v>
      </c>
      <c r="C27" s="32">
        <v>7700000</v>
      </c>
      <c r="D27" s="13">
        <v>-3980000</v>
      </c>
      <c r="E27" s="12">
        <v>0</v>
      </c>
      <c r="F27" s="12">
        <v>33830</v>
      </c>
      <c r="G27" s="12">
        <v>0</v>
      </c>
      <c r="H27" s="12"/>
      <c r="I27" s="12"/>
      <c r="J27" s="12">
        <v>0</v>
      </c>
      <c r="K27" s="12"/>
      <c r="L27" s="12">
        <v>0</v>
      </c>
      <c r="M27" s="12"/>
      <c r="N27" s="12"/>
      <c r="O27" s="12"/>
      <c r="P27" s="13"/>
      <c r="Q27" s="14">
        <f t="shared" si="5"/>
        <v>33830</v>
      </c>
    </row>
    <row r="28" spans="2:17" s="5" customFormat="1" ht="27" customHeight="1" x14ac:dyDescent="0.35">
      <c r="B28" s="7" t="s">
        <v>40</v>
      </c>
      <c r="C28" s="32">
        <v>10700000</v>
      </c>
      <c r="D28" s="13">
        <v>50000</v>
      </c>
      <c r="E28" s="12">
        <v>0</v>
      </c>
      <c r="F28" s="12">
        <v>156940</v>
      </c>
      <c r="G28" s="12">
        <v>76700</v>
      </c>
      <c r="H28" s="12"/>
      <c r="I28" s="12"/>
      <c r="J28" s="12">
        <v>0</v>
      </c>
      <c r="K28" s="12">
        <v>0</v>
      </c>
      <c r="L28" s="12">
        <v>0</v>
      </c>
      <c r="M28" s="12"/>
      <c r="N28" s="12">
        <v>0</v>
      </c>
      <c r="O28" s="12"/>
      <c r="P28" s="13"/>
      <c r="Q28" s="14">
        <f t="shared" si="5"/>
        <v>233640</v>
      </c>
    </row>
    <row r="29" spans="2:17" s="5" customFormat="1" ht="27" customHeight="1" x14ac:dyDescent="0.35">
      <c r="B29" s="7" t="s">
        <v>41</v>
      </c>
      <c r="C29" s="32">
        <v>228422500</v>
      </c>
      <c r="D29" s="13">
        <v>-10000000</v>
      </c>
      <c r="E29" s="12">
        <v>0</v>
      </c>
      <c r="F29" s="12">
        <v>33400000</v>
      </c>
      <c r="G29" s="12">
        <v>0</v>
      </c>
      <c r="H29" s="12"/>
      <c r="I29" s="12"/>
      <c r="J29" s="12">
        <v>0</v>
      </c>
      <c r="K29" s="12">
        <v>0</v>
      </c>
      <c r="L29" s="12">
        <v>0</v>
      </c>
      <c r="M29" s="12"/>
      <c r="N29" s="12"/>
      <c r="O29" s="12"/>
      <c r="P29" s="13"/>
      <c r="Q29" s="14">
        <f t="shared" si="5"/>
        <v>33400000</v>
      </c>
    </row>
    <row r="30" spans="2:17" s="5" customFormat="1" ht="27" customHeight="1" x14ac:dyDescent="0.35">
      <c r="B30" s="7" t="s">
        <v>42</v>
      </c>
      <c r="C30" s="32">
        <v>3499999</v>
      </c>
      <c r="D30" s="13"/>
      <c r="E30" s="12">
        <v>0</v>
      </c>
      <c r="F30" s="12"/>
      <c r="G30" s="12">
        <v>0</v>
      </c>
      <c r="H30" s="12"/>
      <c r="I30" s="12"/>
      <c r="J30" s="12">
        <v>0</v>
      </c>
      <c r="K30" s="12">
        <v>0</v>
      </c>
      <c r="L30" s="12">
        <v>0</v>
      </c>
      <c r="M30" s="12"/>
      <c r="N30" s="12"/>
      <c r="O30" s="12"/>
      <c r="P30" s="13"/>
      <c r="Q30" s="14">
        <f t="shared" si="5"/>
        <v>0</v>
      </c>
    </row>
    <row r="31" spans="2:17" s="5" customFormat="1" ht="27" customHeight="1" x14ac:dyDescent="0.35">
      <c r="B31" s="7" t="s">
        <v>43</v>
      </c>
      <c r="C31" s="32">
        <v>3010000</v>
      </c>
      <c r="D31" s="13">
        <v>-1300000</v>
      </c>
      <c r="E31" s="12">
        <v>0</v>
      </c>
      <c r="F31" s="12">
        <v>15750</v>
      </c>
      <c r="G31" s="12">
        <v>0</v>
      </c>
      <c r="H31" s="12"/>
      <c r="I31" s="12"/>
      <c r="J31" s="12"/>
      <c r="K31" s="12">
        <v>0</v>
      </c>
      <c r="L31" s="12">
        <v>0</v>
      </c>
      <c r="M31" s="12"/>
      <c r="N31" s="12"/>
      <c r="O31" s="12"/>
      <c r="P31" s="13"/>
      <c r="Q31" s="14">
        <f t="shared" si="5"/>
        <v>15750</v>
      </c>
    </row>
    <row r="32" spans="2:17" s="5" customFormat="1" ht="42" customHeight="1" x14ac:dyDescent="0.35">
      <c r="B32" s="7" t="s">
        <v>44</v>
      </c>
      <c r="C32" s="32">
        <v>290000</v>
      </c>
      <c r="D32" s="13">
        <v>410000</v>
      </c>
      <c r="E32" s="12">
        <v>0</v>
      </c>
      <c r="F32" s="12"/>
      <c r="G32" s="12">
        <v>0</v>
      </c>
      <c r="H32" s="12"/>
      <c r="I32" s="12"/>
      <c r="J32" s="12"/>
      <c r="K32" s="12">
        <v>0</v>
      </c>
      <c r="L32" s="12">
        <v>0</v>
      </c>
      <c r="M32" s="12"/>
      <c r="N32" s="12"/>
      <c r="O32" s="12"/>
      <c r="P32" s="13"/>
      <c r="Q32" s="14">
        <f t="shared" si="5"/>
        <v>0</v>
      </c>
    </row>
    <row r="33" spans="2:17" s="5" customFormat="1" ht="39" customHeight="1" x14ac:dyDescent="0.35">
      <c r="B33" s="25" t="s">
        <v>45</v>
      </c>
      <c r="C33" s="32">
        <v>15595000</v>
      </c>
      <c r="D33" s="13"/>
      <c r="E33" s="12">
        <v>0</v>
      </c>
      <c r="F33" s="12"/>
      <c r="G33" s="12">
        <v>5760000</v>
      </c>
      <c r="H33" s="12"/>
      <c r="I33" s="12"/>
      <c r="J33" s="12"/>
      <c r="K33" s="12">
        <v>0</v>
      </c>
      <c r="L33" s="12">
        <v>0</v>
      </c>
      <c r="M33" s="12"/>
      <c r="N33" s="12">
        <v>0</v>
      </c>
      <c r="O33" s="12"/>
      <c r="P33" s="13"/>
      <c r="Q33" s="14">
        <f t="shared" si="5"/>
        <v>5760000</v>
      </c>
    </row>
    <row r="34" spans="2:17" s="5" customFormat="1" ht="39.75" customHeight="1" x14ac:dyDescent="0.35">
      <c r="B34" s="25" t="s">
        <v>46</v>
      </c>
      <c r="C34" s="32"/>
      <c r="D34" s="13"/>
      <c r="E34" s="12"/>
      <c r="F34" s="12"/>
      <c r="G34" s="12"/>
      <c r="H34" s="12"/>
      <c r="I34" s="12"/>
      <c r="J34" s="12"/>
      <c r="K34" s="12">
        <v>0</v>
      </c>
      <c r="L34" s="12">
        <v>0</v>
      </c>
      <c r="M34" s="12"/>
      <c r="N34" s="12">
        <v>0</v>
      </c>
      <c r="O34" s="12"/>
      <c r="P34" s="13"/>
      <c r="Q34" s="14">
        <f t="shared" si="5"/>
        <v>0</v>
      </c>
    </row>
    <row r="35" spans="2:17" s="5" customFormat="1" ht="27" customHeight="1" x14ac:dyDescent="0.35">
      <c r="B35" s="7" t="s">
        <v>47</v>
      </c>
      <c r="C35" s="32">
        <v>40256973</v>
      </c>
      <c r="D35" s="13">
        <v>1500000</v>
      </c>
      <c r="E35" s="12">
        <v>0</v>
      </c>
      <c r="F35" s="12">
        <v>697391.8</v>
      </c>
      <c r="G35" s="12">
        <v>56618.05</v>
      </c>
      <c r="H35" s="12"/>
      <c r="I35" s="12"/>
      <c r="J35" s="12"/>
      <c r="K35" s="12"/>
      <c r="L35" s="12"/>
      <c r="M35" s="12"/>
      <c r="N35" s="12"/>
      <c r="O35" s="12"/>
      <c r="P35" s="13"/>
      <c r="Q35" s="14">
        <f t="shared" si="5"/>
        <v>754009.85000000009</v>
      </c>
    </row>
    <row r="36" spans="2:17" s="5" customFormat="1" ht="27" customHeight="1" x14ac:dyDescent="0.35">
      <c r="B36" s="6" t="s">
        <v>48</v>
      </c>
      <c r="C36" s="31">
        <f>SUM(C37:C42)</f>
        <v>3000000</v>
      </c>
      <c r="D36" s="10">
        <f>SUM(D37:D42)</f>
        <v>0</v>
      </c>
      <c r="E36" s="10">
        <f t="shared" ref="E36:M36" si="7">SUM(E37:E42)</f>
        <v>0</v>
      </c>
      <c r="F36" s="10"/>
      <c r="G36" s="10">
        <f t="shared" si="7"/>
        <v>0</v>
      </c>
      <c r="H36" s="10">
        <f t="shared" si="7"/>
        <v>0</v>
      </c>
      <c r="I36" s="10">
        <f t="shared" si="7"/>
        <v>0</v>
      </c>
      <c r="J36" s="10">
        <f t="shared" si="7"/>
        <v>0</v>
      </c>
      <c r="K36" s="10"/>
      <c r="L36" s="10">
        <f t="shared" si="7"/>
        <v>0</v>
      </c>
      <c r="M36" s="10">
        <f t="shared" si="7"/>
        <v>0</v>
      </c>
      <c r="N36" s="12">
        <v>0</v>
      </c>
      <c r="O36" s="12">
        <v>0</v>
      </c>
      <c r="P36" s="12">
        <v>0</v>
      </c>
      <c r="Q36" s="14">
        <f t="shared" si="5"/>
        <v>0</v>
      </c>
    </row>
    <row r="37" spans="2:17" s="5" customFormat="1" ht="27" customHeight="1" x14ac:dyDescent="0.35">
      <c r="B37" s="7" t="s">
        <v>49</v>
      </c>
      <c r="C37" s="32">
        <v>3000000</v>
      </c>
      <c r="D37" s="13"/>
      <c r="E37" s="12">
        <v>0</v>
      </c>
      <c r="F37" s="12"/>
      <c r="G37" s="12"/>
      <c r="H37" s="12"/>
      <c r="I37" s="12"/>
      <c r="J37" s="12"/>
      <c r="K37" s="12"/>
      <c r="L37" s="12"/>
      <c r="M37" s="12">
        <v>0</v>
      </c>
      <c r="N37" s="12">
        <v>0</v>
      </c>
      <c r="O37" s="2"/>
      <c r="P37" s="13"/>
      <c r="Q37" s="14">
        <f t="shared" si="5"/>
        <v>0</v>
      </c>
    </row>
    <row r="38" spans="2:17" s="5" customFormat="1" ht="38.25" customHeight="1" x14ac:dyDescent="0.35">
      <c r="B38" s="25" t="s">
        <v>50</v>
      </c>
      <c r="C38" s="32"/>
      <c r="D38" s="13"/>
      <c r="E38" s="12">
        <v>0</v>
      </c>
      <c r="F38" s="12"/>
      <c r="G38" s="12">
        <v>0</v>
      </c>
      <c r="H38" s="12"/>
      <c r="I38" s="12"/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2"/>
      <c r="P38" s="13"/>
      <c r="Q38" s="14">
        <f t="shared" si="5"/>
        <v>0</v>
      </c>
    </row>
    <row r="39" spans="2:17" s="5" customFormat="1" ht="42" customHeight="1" x14ac:dyDescent="0.35">
      <c r="B39" s="25" t="s">
        <v>51</v>
      </c>
      <c r="C39" s="32"/>
      <c r="D39" s="13"/>
      <c r="E39" s="12"/>
      <c r="F39" s="12"/>
      <c r="G39" s="12"/>
      <c r="H39" s="12"/>
      <c r="I39" s="12"/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2"/>
      <c r="P39" s="13"/>
      <c r="Q39" s="14">
        <f t="shared" si="5"/>
        <v>0</v>
      </c>
    </row>
    <row r="40" spans="2:17" s="5" customFormat="1" ht="42" customHeight="1" x14ac:dyDescent="0.35">
      <c r="B40" s="25" t="s">
        <v>52</v>
      </c>
      <c r="C40" s="32"/>
      <c r="D40" s="13"/>
      <c r="E40" s="12"/>
      <c r="F40" s="12"/>
      <c r="G40" s="12"/>
      <c r="H40" s="12"/>
      <c r="I40" s="12"/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2"/>
      <c r="P40" s="13"/>
      <c r="Q40" s="14">
        <f t="shared" si="5"/>
        <v>0</v>
      </c>
    </row>
    <row r="41" spans="2:17" s="5" customFormat="1" ht="39.75" customHeight="1" x14ac:dyDescent="0.35">
      <c r="B41" s="25" t="s">
        <v>53</v>
      </c>
      <c r="C41" s="32"/>
      <c r="D41" s="13"/>
      <c r="E41" s="12"/>
      <c r="F41" s="12"/>
      <c r="G41" s="12"/>
      <c r="H41" s="12"/>
      <c r="I41" s="12"/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2"/>
      <c r="P41" s="13"/>
      <c r="Q41" s="14">
        <f t="shared" si="5"/>
        <v>0</v>
      </c>
    </row>
    <row r="42" spans="2:17" s="5" customFormat="1" ht="27" customHeight="1" x14ac:dyDescent="0.35">
      <c r="B42" s="25" t="s">
        <v>54</v>
      </c>
      <c r="C42" s="32"/>
      <c r="D42" s="13"/>
      <c r="E42" s="12"/>
      <c r="F42" s="12"/>
      <c r="G42" s="12"/>
      <c r="H42" s="12"/>
      <c r="I42" s="12"/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2"/>
      <c r="P42" s="13"/>
      <c r="Q42" s="14">
        <f t="shared" si="5"/>
        <v>0</v>
      </c>
    </row>
    <row r="43" spans="2:17" s="5" customFormat="1" ht="27" customHeight="1" x14ac:dyDescent="0.35">
      <c r="B43" s="7" t="s">
        <v>55</v>
      </c>
      <c r="C43" s="32"/>
      <c r="D43" s="13"/>
      <c r="E43" s="12"/>
      <c r="F43" s="12"/>
      <c r="G43" s="12"/>
      <c r="H43" s="12"/>
      <c r="I43" s="12"/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2"/>
      <c r="P43" s="13"/>
      <c r="Q43" s="14">
        <f t="shared" si="5"/>
        <v>0</v>
      </c>
    </row>
    <row r="44" spans="2:17" s="5" customFormat="1" ht="36.75" customHeight="1" x14ac:dyDescent="0.35">
      <c r="B44" s="25" t="s">
        <v>56</v>
      </c>
      <c r="C44" s="31">
        <f>SUM(C45:C51)</f>
        <v>0</v>
      </c>
      <c r="D44" s="13"/>
      <c r="E44" s="10">
        <f>SUM(E45:E51)</f>
        <v>0</v>
      </c>
      <c r="F44" s="10">
        <f>SUM(F45:F51)</f>
        <v>0</v>
      </c>
      <c r="G44" s="10">
        <f>SUM(G45:G51)</f>
        <v>0</v>
      </c>
      <c r="H44" s="10"/>
      <c r="I44" s="10"/>
      <c r="J44" s="10">
        <v>0</v>
      </c>
      <c r="K44" s="10">
        <v>0</v>
      </c>
      <c r="L44" s="10">
        <v>0</v>
      </c>
      <c r="M44" s="10">
        <v>0</v>
      </c>
      <c r="N44" s="12">
        <v>0</v>
      </c>
      <c r="O44" s="2"/>
      <c r="P44" s="13"/>
      <c r="Q44" s="14">
        <f t="shared" si="5"/>
        <v>0</v>
      </c>
    </row>
    <row r="45" spans="2:17" s="5" customFormat="1" ht="27" customHeight="1" x14ac:dyDescent="0.35">
      <c r="B45" s="6" t="s">
        <v>57</v>
      </c>
      <c r="C45" s="32"/>
      <c r="D45" s="15"/>
      <c r="E45" s="12"/>
      <c r="F45" s="12"/>
      <c r="G45" s="12"/>
      <c r="H45" s="12"/>
      <c r="I45" s="12"/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2"/>
      <c r="P45" s="13"/>
      <c r="Q45" s="14">
        <f t="shared" si="5"/>
        <v>0</v>
      </c>
    </row>
    <row r="46" spans="2:17" s="5" customFormat="1" ht="36" customHeight="1" x14ac:dyDescent="0.35">
      <c r="B46" s="7" t="s">
        <v>58</v>
      </c>
      <c r="C46" s="32"/>
      <c r="D46" s="13"/>
      <c r="E46" s="12"/>
      <c r="F46" s="12"/>
      <c r="G46" s="12"/>
      <c r="H46" s="12"/>
      <c r="I46" s="12"/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2"/>
      <c r="P46" s="13"/>
      <c r="Q46" s="14">
        <f t="shared" si="5"/>
        <v>0</v>
      </c>
    </row>
    <row r="47" spans="2:17" s="5" customFormat="1" ht="49.5" customHeight="1" x14ac:dyDescent="0.35">
      <c r="B47" s="25" t="s">
        <v>59</v>
      </c>
      <c r="C47" s="32"/>
      <c r="D47" s="13"/>
      <c r="E47" s="12"/>
      <c r="F47" s="12"/>
      <c r="G47" s="12"/>
      <c r="H47" s="12"/>
      <c r="I47" s="12"/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2"/>
      <c r="P47" s="13"/>
      <c r="Q47" s="14">
        <f t="shared" si="5"/>
        <v>0</v>
      </c>
    </row>
    <row r="48" spans="2:17" s="5" customFormat="1" ht="42" customHeight="1" x14ac:dyDescent="0.35">
      <c r="B48" s="25" t="s">
        <v>60</v>
      </c>
      <c r="C48" s="32"/>
      <c r="D48" s="13"/>
      <c r="E48" s="12"/>
      <c r="F48" s="12"/>
      <c r="G48" s="12"/>
      <c r="H48" s="12"/>
      <c r="I48" s="12"/>
      <c r="J48" s="12"/>
      <c r="K48" s="12"/>
      <c r="L48" s="12"/>
      <c r="M48" s="12"/>
      <c r="N48" s="12">
        <v>0</v>
      </c>
      <c r="O48" s="2"/>
      <c r="P48" s="13"/>
      <c r="Q48" s="14">
        <f t="shared" si="5"/>
        <v>0</v>
      </c>
    </row>
    <row r="49" spans="2:17" s="5" customFormat="1" ht="36.75" customHeight="1" x14ac:dyDescent="0.35">
      <c r="B49" s="25" t="s">
        <v>61</v>
      </c>
      <c r="C49" s="32"/>
      <c r="D49" s="13"/>
      <c r="E49" s="12"/>
      <c r="F49" s="12"/>
      <c r="G49" s="12"/>
      <c r="H49" s="12"/>
      <c r="I49" s="12"/>
      <c r="J49" s="12"/>
      <c r="K49" s="12"/>
      <c r="L49" s="12"/>
      <c r="M49" s="12"/>
      <c r="N49" s="12">
        <v>0</v>
      </c>
      <c r="O49" s="2"/>
      <c r="P49" s="13"/>
      <c r="Q49" s="14">
        <f t="shared" si="5"/>
        <v>0</v>
      </c>
    </row>
    <row r="50" spans="2:17" s="5" customFormat="1" ht="27" customHeight="1" x14ac:dyDescent="0.35">
      <c r="B50" s="7" t="s">
        <v>62</v>
      </c>
      <c r="C50" s="32"/>
      <c r="D50" s="13"/>
      <c r="E50" s="12"/>
      <c r="F50" s="12"/>
      <c r="G50" s="12"/>
      <c r="H50" s="12"/>
      <c r="I50" s="12"/>
      <c r="J50" s="12"/>
      <c r="K50" s="12"/>
      <c r="L50" s="12"/>
      <c r="M50" s="12"/>
      <c r="N50" s="12">
        <v>0</v>
      </c>
      <c r="O50" s="2"/>
      <c r="P50" s="13"/>
      <c r="Q50" s="14">
        <f t="shared" si="5"/>
        <v>0</v>
      </c>
    </row>
    <row r="51" spans="2:17" s="5" customFormat="1" ht="36.75" customHeight="1" x14ac:dyDescent="0.35">
      <c r="B51" s="25" t="s">
        <v>63</v>
      </c>
      <c r="C51" s="32"/>
      <c r="D51" s="13"/>
      <c r="E51" s="12"/>
      <c r="F51" s="12"/>
      <c r="G51" s="12"/>
      <c r="H51" s="12"/>
      <c r="I51" s="12"/>
      <c r="J51" s="12"/>
      <c r="K51" s="12"/>
      <c r="L51" s="12"/>
      <c r="M51" s="12"/>
      <c r="N51" s="12">
        <v>0</v>
      </c>
      <c r="O51" s="2"/>
      <c r="P51" s="13"/>
      <c r="Q51" s="14">
        <f t="shared" si="5"/>
        <v>0</v>
      </c>
    </row>
    <row r="52" spans="2:17" s="5" customFormat="1" ht="27" customHeight="1" x14ac:dyDescent="0.35">
      <c r="B52" s="6" t="s">
        <v>64</v>
      </c>
      <c r="C52" s="31">
        <f>SUM(C53:C61)</f>
        <v>35070000</v>
      </c>
      <c r="D52" s="10">
        <f>SUM(D53:D61)</f>
        <v>24101512</v>
      </c>
      <c r="E52" s="10">
        <f t="shared" ref="E52:P52" si="8">SUM(E53:E61)</f>
        <v>0</v>
      </c>
      <c r="F52" s="10">
        <f t="shared" si="8"/>
        <v>1807937.53</v>
      </c>
      <c r="G52" s="10">
        <f t="shared" si="8"/>
        <v>4599694.22</v>
      </c>
      <c r="H52" s="10">
        <f t="shared" si="8"/>
        <v>0</v>
      </c>
      <c r="I52" s="10">
        <f t="shared" si="8"/>
        <v>0</v>
      </c>
      <c r="J52" s="10">
        <f t="shared" si="8"/>
        <v>0</v>
      </c>
      <c r="K52" s="10">
        <f t="shared" si="8"/>
        <v>0</v>
      </c>
      <c r="L52" s="10">
        <f t="shared" si="8"/>
        <v>0</v>
      </c>
      <c r="M52" s="10">
        <f t="shared" si="8"/>
        <v>0</v>
      </c>
      <c r="N52" s="10">
        <f t="shared" si="8"/>
        <v>0</v>
      </c>
      <c r="O52" s="10">
        <f t="shared" si="8"/>
        <v>0</v>
      </c>
      <c r="P52" s="10">
        <f t="shared" si="8"/>
        <v>0</v>
      </c>
      <c r="Q52" s="11">
        <f>+Q53+Q54+Q55+Q56+Q57+Q58+Q59+Q60+Q61</f>
        <v>6407631.75</v>
      </c>
    </row>
    <row r="53" spans="2:17" s="5" customFormat="1" ht="27" customHeight="1" x14ac:dyDescent="0.35">
      <c r="B53" s="7" t="s">
        <v>65</v>
      </c>
      <c r="C53" s="32">
        <v>9300000</v>
      </c>
      <c r="D53" s="13">
        <v>16000000</v>
      </c>
      <c r="E53" s="12">
        <v>0</v>
      </c>
      <c r="F53" s="12">
        <v>1746558.53</v>
      </c>
      <c r="G53" s="12">
        <v>218182</v>
      </c>
      <c r="H53" s="12"/>
      <c r="I53" s="12">
        <v>0</v>
      </c>
      <c r="J53" s="12"/>
      <c r="K53" s="12"/>
      <c r="L53" s="12">
        <v>0</v>
      </c>
      <c r="M53" s="12"/>
      <c r="N53" s="12">
        <v>0</v>
      </c>
      <c r="O53" s="12"/>
      <c r="P53" s="13"/>
      <c r="Q53" s="14">
        <f t="shared" si="5"/>
        <v>1964740.53</v>
      </c>
    </row>
    <row r="54" spans="2:17" s="5" customFormat="1" ht="42" customHeight="1" x14ac:dyDescent="0.35">
      <c r="B54" s="25" t="s">
        <v>66</v>
      </c>
      <c r="C54" s="32">
        <v>1000000</v>
      </c>
      <c r="D54" s="13"/>
      <c r="E54" s="12">
        <v>0</v>
      </c>
      <c r="F54" s="12">
        <v>61379</v>
      </c>
      <c r="G54" s="12">
        <v>0</v>
      </c>
      <c r="H54" s="12"/>
      <c r="I54" s="12"/>
      <c r="J54" s="12"/>
      <c r="K54" s="12">
        <v>0</v>
      </c>
      <c r="L54" s="12">
        <v>0</v>
      </c>
      <c r="M54" s="12"/>
      <c r="N54" s="12"/>
      <c r="O54" s="12">
        <v>0</v>
      </c>
      <c r="P54" s="13"/>
      <c r="Q54" s="14">
        <f t="shared" si="5"/>
        <v>61379</v>
      </c>
    </row>
    <row r="55" spans="2:17" s="5" customFormat="1" ht="27" customHeight="1" x14ac:dyDescent="0.35">
      <c r="B55" s="7" t="s">
        <v>67</v>
      </c>
      <c r="C55" s="32">
        <v>550000</v>
      </c>
      <c r="D55" s="13"/>
      <c r="E55" s="12"/>
      <c r="F55" s="12"/>
      <c r="G55" s="12"/>
      <c r="H55" s="12"/>
      <c r="I55" s="12"/>
      <c r="J55" s="12"/>
      <c r="K55" s="12">
        <v>0</v>
      </c>
      <c r="L55" s="12">
        <v>0</v>
      </c>
      <c r="M55" s="12">
        <v>0</v>
      </c>
      <c r="N55" s="12"/>
      <c r="O55" s="12">
        <v>0</v>
      </c>
      <c r="P55" s="13"/>
      <c r="Q55" s="14">
        <f t="shared" si="5"/>
        <v>0</v>
      </c>
    </row>
    <row r="56" spans="2:17" s="5" customFormat="1" ht="38.25" customHeight="1" x14ac:dyDescent="0.35">
      <c r="B56" s="25" t="s">
        <v>68</v>
      </c>
      <c r="C56" s="32">
        <v>12120000</v>
      </c>
      <c r="D56" s="13">
        <v>20000</v>
      </c>
      <c r="E56" s="12">
        <v>0</v>
      </c>
      <c r="F56" s="12">
        <v>0</v>
      </c>
      <c r="G56" s="12"/>
      <c r="H56" s="12"/>
      <c r="I56" s="12"/>
      <c r="J56" s="12"/>
      <c r="K56" s="12"/>
      <c r="L56" s="12"/>
      <c r="M56" s="12"/>
      <c r="N56" s="12"/>
      <c r="O56" s="12">
        <v>0</v>
      </c>
      <c r="P56" s="13"/>
      <c r="Q56" s="14">
        <f t="shared" si="5"/>
        <v>0</v>
      </c>
    </row>
    <row r="57" spans="2:17" s="5" customFormat="1" ht="27" customHeight="1" x14ac:dyDescent="0.35">
      <c r="B57" s="7" t="s">
        <v>69</v>
      </c>
      <c r="C57" s="32">
        <v>8200000</v>
      </c>
      <c r="D57" s="13">
        <v>3700000</v>
      </c>
      <c r="E57" s="12"/>
      <c r="F57" s="12"/>
      <c r="G57" s="12"/>
      <c r="H57" s="12"/>
      <c r="I57" s="12">
        <v>0</v>
      </c>
      <c r="J57" s="12"/>
      <c r="K57" s="12">
        <v>0</v>
      </c>
      <c r="L57" s="12">
        <v>0</v>
      </c>
      <c r="M57" s="12"/>
      <c r="N57" s="12">
        <v>0</v>
      </c>
      <c r="O57" s="12"/>
      <c r="P57" s="13"/>
      <c r="Q57" s="14">
        <f t="shared" si="5"/>
        <v>0</v>
      </c>
    </row>
    <row r="58" spans="2:17" s="5" customFormat="1" ht="27" customHeight="1" x14ac:dyDescent="0.35">
      <c r="B58" s="7" t="s">
        <v>70</v>
      </c>
      <c r="C58" s="32">
        <v>400000</v>
      </c>
      <c r="D58" s="13"/>
      <c r="E58" s="12"/>
      <c r="F58" s="12"/>
      <c r="G58" s="12"/>
      <c r="H58" s="12"/>
      <c r="I58" s="12">
        <v>0</v>
      </c>
      <c r="J58" s="12"/>
      <c r="K58" s="12">
        <v>0</v>
      </c>
      <c r="L58" s="12">
        <v>0</v>
      </c>
      <c r="M58" s="12"/>
      <c r="N58" s="12">
        <v>0</v>
      </c>
      <c r="O58" s="12"/>
      <c r="P58" s="13"/>
      <c r="Q58" s="14">
        <f t="shared" si="5"/>
        <v>0</v>
      </c>
    </row>
    <row r="59" spans="2:17" s="5" customFormat="1" ht="27" customHeight="1" x14ac:dyDescent="0.35">
      <c r="B59" s="7" t="s">
        <v>71</v>
      </c>
      <c r="C59" s="32"/>
      <c r="D59" s="13"/>
      <c r="E59" s="12"/>
      <c r="F59" s="12"/>
      <c r="G59" s="12"/>
      <c r="H59" s="12"/>
      <c r="I59" s="12"/>
      <c r="J59" s="12"/>
      <c r="K59" s="12"/>
      <c r="L59" s="12"/>
      <c r="M59" s="12"/>
      <c r="N59" s="12">
        <v>0</v>
      </c>
      <c r="O59" s="12"/>
      <c r="P59" s="13"/>
      <c r="Q59" s="14">
        <f t="shared" si="5"/>
        <v>0</v>
      </c>
    </row>
    <row r="60" spans="2:17" s="5" customFormat="1" ht="27" customHeight="1" x14ac:dyDescent="0.35">
      <c r="B60" s="7" t="s">
        <v>72</v>
      </c>
      <c r="C60" s="32">
        <v>3000000</v>
      </c>
      <c r="D60" s="13"/>
      <c r="E60" s="12">
        <v>0</v>
      </c>
      <c r="F60" s="12">
        <v>0</v>
      </c>
      <c r="G60" s="12">
        <v>0</v>
      </c>
      <c r="H60" s="12"/>
      <c r="I60" s="12"/>
      <c r="J60" s="12"/>
      <c r="K60" s="12"/>
      <c r="L60" s="12"/>
      <c r="M60" s="12"/>
      <c r="N60" s="12">
        <v>0</v>
      </c>
      <c r="O60" s="12"/>
      <c r="P60" s="13"/>
      <c r="Q60" s="14">
        <f t="shared" si="5"/>
        <v>0</v>
      </c>
    </row>
    <row r="61" spans="2:17" s="5" customFormat="1" ht="36.75" customHeight="1" x14ac:dyDescent="0.35">
      <c r="B61" s="25" t="s">
        <v>73</v>
      </c>
      <c r="C61" s="32">
        <v>500000</v>
      </c>
      <c r="D61" s="13">
        <v>4381512</v>
      </c>
      <c r="E61" s="12"/>
      <c r="F61" s="12"/>
      <c r="G61" s="12">
        <v>4381512.22</v>
      </c>
      <c r="H61" s="12"/>
      <c r="I61" s="12"/>
      <c r="J61" s="12"/>
      <c r="K61" s="12"/>
      <c r="L61" s="12"/>
      <c r="M61" s="12"/>
      <c r="N61" s="12">
        <v>0</v>
      </c>
      <c r="O61" s="12"/>
      <c r="P61" s="13"/>
      <c r="Q61" s="14">
        <f t="shared" si="5"/>
        <v>4381512.22</v>
      </c>
    </row>
    <row r="62" spans="2:17" s="5" customFormat="1" ht="27" customHeight="1" x14ac:dyDescent="0.35">
      <c r="B62" s="6" t="s">
        <v>74</v>
      </c>
      <c r="C62" s="31">
        <f>SUM(C63:C65)</f>
        <v>3900000</v>
      </c>
      <c r="D62" s="10">
        <f>SUM(D63:D65)</f>
        <v>0</v>
      </c>
      <c r="E62" s="10">
        <f>SUM(E63:E65)</f>
        <v>0</v>
      </c>
      <c r="F62" s="10">
        <f>SUM(F63:F65)</f>
        <v>0</v>
      </c>
      <c r="G62" s="10">
        <f>SUM(G63:G65)</f>
        <v>0</v>
      </c>
      <c r="H62" s="10"/>
      <c r="I62" s="10"/>
      <c r="J62" s="10"/>
      <c r="K62" s="10"/>
      <c r="L62" s="10"/>
      <c r="M62" s="10"/>
      <c r="N62" s="10">
        <v>0</v>
      </c>
      <c r="O62" s="12"/>
      <c r="P62" s="13"/>
      <c r="Q62" s="14">
        <f t="shared" si="5"/>
        <v>0</v>
      </c>
    </row>
    <row r="63" spans="2:17" s="5" customFormat="1" ht="27" customHeight="1" x14ac:dyDescent="0.35">
      <c r="B63" s="7" t="s">
        <v>75</v>
      </c>
      <c r="C63" s="32">
        <v>3900000</v>
      </c>
      <c r="D63" s="13"/>
      <c r="E63" s="12">
        <v>0</v>
      </c>
      <c r="F63" s="12">
        <v>0</v>
      </c>
      <c r="G63" s="12">
        <v>0</v>
      </c>
      <c r="H63" s="12"/>
      <c r="I63" s="12"/>
      <c r="J63" s="12"/>
      <c r="K63" s="12"/>
      <c r="L63" s="12"/>
      <c r="M63" s="12"/>
      <c r="N63" s="12">
        <v>0</v>
      </c>
      <c r="O63" s="12"/>
      <c r="P63" s="13"/>
      <c r="Q63" s="14">
        <f t="shared" si="5"/>
        <v>0</v>
      </c>
    </row>
    <row r="64" spans="2:17" s="5" customFormat="1" ht="27" customHeight="1" x14ac:dyDescent="0.35">
      <c r="B64" s="7" t="s">
        <v>76</v>
      </c>
      <c r="C64" s="32"/>
      <c r="D64" s="13"/>
      <c r="E64" s="12"/>
      <c r="F64" s="12"/>
      <c r="G64" s="12"/>
      <c r="H64" s="12"/>
      <c r="I64" s="12"/>
      <c r="J64" s="12"/>
      <c r="K64" s="12"/>
      <c r="L64" s="12"/>
      <c r="M64" s="12"/>
      <c r="N64" s="12">
        <v>0</v>
      </c>
      <c r="O64" s="12"/>
      <c r="P64" s="13"/>
      <c r="Q64" s="14">
        <f t="shared" si="5"/>
        <v>0</v>
      </c>
    </row>
    <row r="65" spans="2:17" s="5" customFormat="1" ht="27" customHeight="1" x14ac:dyDescent="0.35">
      <c r="B65" s="7" t="s">
        <v>77</v>
      </c>
      <c r="C65" s="32"/>
      <c r="D65" s="13"/>
      <c r="E65" s="12"/>
      <c r="F65" s="12"/>
      <c r="G65" s="12"/>
      <c r="H65" s="12"/>
      <c r="I65" s="12"/>
      <c r="J65" s="12"/>
      <c r="K65" s="12"/>
      <c r="L65" s="12"/>
      <c r="M65" s="12"/>
      <c r="N65" s="12">
        <v>0</v>
      </c>
      <c r="O65" s="12"/>
      <c r="P65" s="13"/>
      <c r="Q65" s="14">
        <f t="shared" si="5"/>
        <v>0</v>
      </c>
    </row>
    <row r="66" spans="2:17" s="5" customFormat="1" ht="44.25" customHeight="1" x14ac:dyDescent="0.35">
      <c r="B66" s="25" t="s">
        <v>78</v>
      </c>
      <c r="C66" s="32"/>
      <c r="D66" s="13"/>
      <c r="E66" s="12"/>
      <c r="F66" s="12"/>
      <c r="G66" s="12"/>
      <c r="H66" s="12"/>
      <c r="I66" s="12"/>
      <c r="J66" s="12"/>
      <c r="K66" s="12"/>
      <c r="L66" s="12"/>
      <c r="M66" s="12"/>
      <c r="N66" s="12">
        <v>0</v>
      </c>
      <c r="O66" s="12"/>
      <c r="P66" s="13"/>
      <c r="Q66" s="14">
        <f t="shared" si="5"/>
        <v>0</v>
      </c>
    </row>
    <row r="67" spans="2:17" s="5" customFormat="1" ht="42" customHeight="1" x14ac:dyDescent="0.35">
      <c r="B67" s="26" t="s">
        <v>79</v>
      </c>
      <c r="C67" s="31"/>
      <c r="D67" s="15"/>
      <c r="E67" s="10"/>
      <c r="F67" s="10"/>
      <c r="G67" s="10"/>
      <c r="H67" s="10"/>
      <c r="I67" s="10"/>
      <c r="J67" s="10"/>
      <c r="K67" s="10"/>
      <c r="L67" s="10"/>
      <c r="M67" s="10"/>
      <c r="N67" s="10">
        <v>0</v>
      </c>
      <c r="O67" s="12"/>
      <c r="P67" s="13"/>
      <c r="Q67" s="14">
        <f t="shared" si="5"/>
        <v>0</v>
      </c>
    </row>
    <row r="68" spans="2:17" s="5" customFormat="1" ht="27" customHeight="1" x14ac:dyDescent="0.35">
      <c r="B68" s="7" t="s">
        <v>80</v>
      </c>
      <c r="C68" s="32"/>
      <c r="D68" s="13"/>
      <c r="E68" s="12"/>
      <c r="F68" s="12"/>
      <c r="G68" s="12"/>
      <c r="H68" s="12"/>
      <c r="I68" s="12"/>
      <c r="J68" s="12"/>
      <c r="K68" s="12"/>
      <c r="L68" s="12"/>
      <c r="M68" s="12"/>
      <c r="N68" s="12">
        <v>0</v>
      </c>
      <c r="O68" s="12"/>
      <c r="P68" s="13"/>
      <c r="Q68" s="14">
        <f t="shared" si="5"/>
        <v>0</v>
      </c>
    </row>
    <row r="69" spans="2:17" s="5" customFormat="1" ht="39.75" customHeight="1" x14ac:dyDescent="0.35">
      <c r="B69" s="25" t="s">
        <v>81</v>
      </c>
      <c r="C69" s="32"/>
      <c r="D69" s="13"/>
      <c r="E69" s="12"/>
      <c r="F69" s="12"/>
      <c r="G69" s="12"/>
      <c r="H69" s="12"/>
      <c r="I69" s="12"/>
      <c r="J69" s="12"/>
      <c r="K69" s="12"/>
      <c r="L69" s="12"/>
      <c r="M69" s="12"/>
      <c r="N69" s="12">
        <v>0</v>
      </c>
      <c r="O69" s="12"/>
      <c r="P69" s="13"/>
      <c r="Q69" s="14">
        <f t="shared" si="5"/>
        <v>0</v>
      </c>
    </row>
    <row r="70" spans="2:17" s="5" customFormat="1" ht="27" customHeight="1" x14ac:dyDescent="0.35">
      <c r="B70" s="6" t="s">
        <v>82</v>
      </c>
      <c r="C70" s="31">
        <f>SUM(C71:C73)</f>
        <v>0</v>
      </c>
      <c r="D70" s="15"/>
      <c r="E70" s="10">
        <f>SUM(E71:E73)</f>
        <v>0</v>
      </c>
      <c r="F70" s="10">
        <f>SUM(F71:F73)</f>
        <v>0</v>
      </c>
      <c r="G70" s="10">
        <f>SUM(G71:G73)</f>
        <v>0</v>
      </c>
      <c r="H70" s="10">
        <f t="shared" ref="H70:N70" si="9">SUM(H71:H73)</f>
        <v>0</v>
      </c>
      <c r="I70" s="10">
        <f t="shared" si="9"/>
        <v>0</v>
      </c>
      <c r="J70" s="10">
        <f t="shared" si="9"/>
        <v>0</v>
      </c>
      <c r="K70" s="10">
        <f t="shared" si="9"/>
        <v>0</v>
      </c>
      <c r="L70" s="10">
        <f t="shared" si="9"/>
        <v>0</v>
      </c>
      <c r="M70" s="10">
        <f t="shared" si="9"/>
        <v>0</v>
      </c>
      <c r="N70" s="10">
        <f t="shared" si="9"/>
        <v>0</v>
      </c>
      <c r="O70" s="12"/>
      <c r="P70" s="13"/>
      <c r="Q70" s="14">
        <f t="shared" si="5"/>
        <v>0</v>
      </c>
    </row>
    <row r="71" spans="2:17" s="5" customFormat="1" ht="27" customHeight="1" x14ac:dyDescent="0.35">
      <c r="B71" s="7" t="s">
        <v>83</v>
      </c>
      <c r="C71" s="32"/>
      <c r="D71" s="13"/>
      <c r="E71" s="12"/>
      <c r="F71" s="12"/>
      <c r="G71" s="12"/>
      <c r="H71" s="12"/>
      <c r="I71" s="12"/>
      <c r="J71" s="12"/>
      <c r="K71" s="12"/>
      <c r="L71" s="12"/>
      <c r="M71" s="12"/>
      <c r="N71" s="12">
        <v>0</v>
      </c>
      <c r="O71" s="12"/>
      <c r="P71" s="13"/>
      <c r="Q71" s="14">
        <f t="shared" si="5"/>
        <v>0</v>
      </c>
    </row>
    <row r="72" spans="2:17" s="5" customFormat="1" ht="27" customHeight="1" x14ac:dyDescent="0.35">
      <c r="B72" s="7" t="s">
        <v>84</v>
      </c>
      <c r="C72" s="32"/>
      <c r="D72" s="13"/>
      <c r="E72" s="12"/>
      <c r="F72" s="12"/>
      <c r="G72" s="12"/>
      <c r="H72" s="12"/>
      <c r="I72" s="12"/>
      <c r="J72" s="12"/>
      <c r="K72" s="12"/>
      <c r="L72" s="12"/>
      <c r="M72" s="12"/>
      <c r="N72" s="12">
        <v>0</v>
      </c>
      <c r="O72" s="12"/>
      <c r="P72" s="13"/>
      <c r="Q72" s="14">
        <f t="shared" si="5"/>
        <v>0</v>
      </c>
    </row>
    <row r="73" spans="2:17" s="5" customFormat="1" ht="42" customHeight="1" x14ac:dyDescent="0.35">
      <c r="B73" s="25" t="s">
        <v>85</v>
      </c>
      <c r="C73" s="32"/>
      <c r="D73" s="13"/>
      <c r="E73" s="12"/>
      <c r="F73" s="12"/>
      <c r="G73" s="12"/>
      <c r="H73" s="12"/>
      <c r="I73" s="12"/>
      <c r="J73" s="12"/>
      <c r="K73" s="12"/>
      <c r="L73" s="12"/>
      <c r="M73" s="12"/>
      <c r="N73" s="12">
        <v>0</v>
      </c>
      <c r="O73" s="12"/>
      <c r="P73" s="13"/>
      <c r="Q73" s="14">
        <f t="shared" si="5"/>
        <v>0</v>
      </c>
    </row>
    <row r="74" spans="2:17" s="5" customFormat="1" ht="27" customHeight="1" x14ac:dyDescent="0.35">
      <c r="B74" s="4" t="s">
        <v>86</v>
      </c>
      <c r="C74" s="33"/>
      <c r="D74" s="17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7"/>
      <c r="Q74" s="17"/>
    </row>
    <row r="75" spans="2:17" s="5" customFormat="1" ht="27" customHeight="1" x14ac:dyDescent="0.35">
      <c r="B75" s="6" t="s">
        <v>87</v>
      </c>
      <c r="C75" s="34"/>
      <c r="D75" s="15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13"/>
      <c r="Q75" s="14">
        <f t="shared" si="5"/>
        <v>0</v>
      </c>
    </row>
    <row r="76" spans="2:17" s="5" customFormat="1" ht="27" customHeight="1" x14ac:dyDescent="0.35">
      <c r="B76" s="7" t="s">
        <v>88</v>
      </c>
      <c r="C76" s="35"/>
      <c r="D76" s="1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13"/>
      <c r="Q76" s="14">
        <f t="shared" si="5"/>
        <v>0</v>
      </c>
    </row>
    <row r="77" spans="2:17" s="5" customFormat="1" ht="27" customHeight="1" x14ac:dyDescent="0.35">
      <c r="B77" s="7" t="s">
        <v>89</v>
      </c>
      <c r="C77" s="35"/>
      <c r="D77" s="1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13"/>
      <c r="Q77" s="14">
        <f t="shared" si="5"/>
        <v>0</v>
      </c>
    </row>
    <row r="78" spans="2:17" s="5" customFormat="1" ht="27" customHeight="1" x14ac:dyDescent="0.35">
      <c r="B78" s="6" t="s">
        <v>90</v>
      </c>
      <c r="C78" s="34"/>
      <c r="D78" s="15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13"/>
      <c r="Q78" s="14">
        <f t="shared" si="5"/>
        <v>0</v>
      </c>
    </row>
    <row r="79" spans="2:17" s="5" customFormat="1" ht="27" customHeight="1" x14ac:dyDescent="0.35">
      <c r="B79" s="7" t="s">
        <v>91</v>
      </c>
      <c r="C79" s="35"/>
      <c r="D79" s="1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13"/>
      <c r="Q79" s="14">
        <f t="shared" si="5"/>
        <v>0</v>
      </c>
    </row>
    <row r="80" spans="2:17" s="5" customFormat="1" ht="27" customHeight="1" x14ac:dyDescent="0.35">
      <c r="B80" s="7" t="s">
        <v>92</v>
      </c>
      <c r="C80" s="35"/>
      <c r="D80" s="13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13"/>
      <c r="Q80" s="14">
        <f t="shared" si="5"/>
        <v>0</v>
      </c>
    </row>
    <row r="81" spans="2:17" s="5" customFormat="1" ht="27" customHeight="1" x14ac:dyDescent="0.35">
      <c r="B81" s="6" t="s">
        <v>93</v>
      </c>
      <c r="C81" s="34"/>
      <c r="D81" s="15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3"/>
      <c r="Q81" s="14">
        <f t="shared" ref="Q81:Q82" si="10">+E81+F81+G81+H81+I81+J81+K81+L81+M81+N81+O81+P81</f>
        <v>0</v>
      </c>
    </row>
    <row r="82" spans="2:17" s="5" customFormat="1" ht="27" customHeight="1" x14ac:dyDescent="0.35">
      <c r="B82" s="7" t="s">
        <v>94</v>
      </c>
      <c r="C82" s="35"/>
      <c r="D82" s="1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13"/>
      <c r="Q82" s="14">
        <f t="shared" si="10"/>
        <v>0</v>
      </c>
    </row>
    <row r="83" spans="2:17" s="5" customFormat="1" ht="24.95" customHeight="1" x14ac:dyDescent="0.35">
      <c r="B83" s="8" t="s">
        <v>95</v>
      </c>
      <c r="C83" s="36">
        <f>+C10+C16+C26+C36+C44+C52+C62+C67+C70</f>
        <v>1024795636</v>
      </c>
      <c r="D83" s="18">
        <f>+D10+D16+D26+D36+D52+D62</f>
        <v>0</v>
      </c>
      <c r="E83" s="18">
        <f t="shared" ref="E83:P83" si="11">+E10+E16+E26+E36+E44+E52+E62+E67+E70</f>
        <v>34516386.939999998</v>
      </c>
      <c r="F83" s="19">
        <f t="shared" si="11"/>
        <v>78356760.780000001</v>
      </c>
      <c r="G83" s="18">
        <f t="shared" si="11"/>
        <v>50464106.840000004</v>
      </c>
      <c r="H83" s="19">
        <f t="shared" si="11"/>
        <v>0</v>
      </c>
      <c r="I83" s="19">
        <f t="shared" si="11"/>
        <v>0</v>
      </c>
      <c r="J83" s="19">
        <f t="shared" si="11"/>
        <v>0</v>
      </c>
      <c r="K83" s="19">
        <f t="shared" si="11"/>
        <v>0</v>
      </c>
      <c r="L83" s="19">
        <f t="shared" si="11"/>
        <v>0</v>
      </c>
      <c r="M83" s="19">
        <f t="shared" si="11"/>
        <v>0</v>
      </c>
      <c r="N83" s="19">
        <f t="shared" si="11"/>
        <v>0</v>
      </c>
      <c r="O83" s="19">
        <f t="shared" si="11"/>
        <v>0</v>
      </c>
      <c r="P83" s="18">
        <f t="shared" si="11"/>
        <v>0</v>
      </c>
      <c r="Q83" s="20">
        <f>+E83+F83+G83+H83+I83+J83+K83+L83+M83+N83+O83+P83</f>
        <v>163337254.56</v>
      </c>
    </row>
    <row r="84" spans="2:17" ht="18.75" x14ac:dyDescent="0.25">
      <c r="B84" s="42" t="s">
        <v>113</v>
      </c>
    </row>
    <row r="85" spans="2:17" ht="18.75" x14ac:dyDescent="0.25">
      <c r="B85" s="43" t="s">
        <v>114</v>
      </c>
    </row>
    <row r="86" spans="2:17" ht="37.5" x14ac:dyDescent="0.25">
      <c r="B86" s="43" t="s">
        <v>115</v>
      </c>
    </row>
    <row r="87" spans="2:17" ht="18.75" x14ac:dyDescent="0.25">
      <c r="B87" s="43" t="s">
        <v>116</v>
      </c>
    </row>
    <row r="88" spans="2:17" ht="18.75" x14ac:dyDescent="0.25">
      <c r="B88" s="43" t="s">
        <v>117</v>
      </c>
    </row>
    <row r="89" spans="2:17" ht="18.75" x14ac:dyDescent="0.25">
      <c r="B89" s="43" t="s">
        <v>118</v>
      </c>
    </row>
    <row r="90" spans="2:17" ht="18.75" x14ac:dyDescent="0.25">
      <c r="B90" s="43" t="s">
        <v>119</v>
      </c>
    </row>
    <row r="91" spans="2:17" ht="18.75" x14ac:dyDescent="0.3">
      <c r="B91" s="38"/>
    </row>
    <row r="92" spans="2:17" ht="18.75" x14ac:dyDescent="0.3">
      <c r="B92" s="38"/>
    </row>
    <row r="93" spans="2:17" ht="18.75" x14ac:dyDescent="0.3">
      <c r="B93" s="38"/>
    </row>
    <row r="94" spans="2:17" ht="37.5" customHeight="1" x14ac:dyDescent="0.35">
      <c r="B94" s="45" t="s">
        <v>124</v>
      </c>
      <c r="H94" s="28"/>
      <c r="I94" s="28"/>
      <c r="J94" s="28"/>
      <c r="K94" s="82" t="s">
        <v>102</v>
      </c>
      <c r="L94" s="82"/>
      <c r="M94" s="82"/>
      <c r="N94" s="82"/>
    </row>
    <row r="95" spans="2:17" ht="23.25" x14ac:dyDescent="0.35">
      <c r="B95" s="46" t="s">
        <v>125</v>
      </c>
      <c r="H95" s="47"/>
      <c r="I95" s="47"/>
      <c r="J95" s="47"/>
      <c r="K95" s="100" t="s">
        <v>123</v>
      </c>
      <c r="L95" s="100"/>
      <c r="M95" s="100"/>
      <c r="N95" s="100"/>
    </row>
    <row r="97" spans="1:17" ht="33.75" customHeight="1" x14ac:dyDescent="0.35">
      <c r="A97" s="1" t="s">
        <v>96</v>
      </c>
      <c r="D97" s="82" t="s">
        <v>99</v>
      </c>
      <c r="E97" s="82"/>
      <c r="F97" s="82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</row>
    <row r="98" spans="1:17" ht="23.25" x14ac:dyDescent="0.35">
      <c r="D98" s="96" t="s">
        <v>126</v>
      </c>
      <c r="E98" s="96"/>
      <c r="F98" s="96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</row>
    <row r="99" spans="1:17" ht="23.25" x14ac:dyDescent="0.35">
      <c r="B99" s="21"/>
      <c r="C99" s="21"/>
      <c r="D99" s="21"/>
    </row>
    <row r="100" spans="1:17" ht="23.25" x14ac:dyDescent="0.35">
      <c r="B100" s="83"/>
      <c r="C100" s="83"/>
      <c r="D100" s="83"/>
    </row>
    <row r="101" spans="1:17" ht="23.25" x14ac:dyDescent="0.25">
      <c r="B101" s="22" t="s">
        <v>97</v>
      </c>
      <c r="C101" s="22"/>
      <c r="D101" s="22"/>
    </row>
    <row r="102" spans="1:17" ht="21" customHeight="1" x14ac:dyDescent="0.35">
      <c r="B102" s="21" t="s">
        <v>98</v>
      </c>
      <c r="C102" s="21"/>
    </row>
    <row r="103" spans="1:17" ht="21" x14ac:dyDescent="0.35">
      <c r="B103" s="84"/>
      <c r="C103" s="84"/>
      <c r="D103" s="84"/>
    </row>
  </sheetData>
  <mergeCells count="14">
    <mergeCell ref="D98:F98"/>
    <mergeCell ref="K94:N94"/>
    <mergeCell ref="K95:N95"/>
    <mergeCell ref="B100:D100"/>
    <mergeCell ref="B103:D103"/>
    <mergeCell ref="D97:F97"/>
    <mergeCell ref="B1:Q1"/>
    <mergeCell ref="B2:Q2"/>
    <mergeCell ref="B3:Q3"/>
    <mergeCell ref="B4:Q4"/>
    <mergeCell ref="B7:B8"/>
    <mergeCell ref="C7:C8"/>
    <mergeCell ref="D7:D8"/>
    <mergeCell ref="E7:Q7"/>
  </mergeCells>
  <pageMargins left="1.07" right="0.27" top="0.39" bottom="0.5" header="0.27" footer="0.31496062992125984"/>
  <pageSetup paperSize="119" scale="39" orientation="landscape" r:id="rId1"/>
  <colBreaks count="1" manualBreakCount="1">
    <brk id="17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1BBA1-6D9F-4C6A-8067-59A6DF11DA29}">
  <dimension ref="A1:R103"/>
  <sheetViews>
    <sheetView tabSelected="1" topLeftCell="B1" zoomScaleNormal="100" workbookViewId="0">
      <selection activeCell="G97" sqref="G97"/>
    </sheetView>
  </sheetViews>
  <sheetFormatPr defaultColWidth="11.42578125" defaultRowHeight="15" x14ac:dyDescent="0.25"/>
  <cols>
    <col min="1" max="1" width="5.85546875" style="49" hidden="1" customWidth="1"/>
    <col min="2" max="2" width="43.140625" style="79" customWidth="1"/>
    <col min="3" max="3" width="17.7109375" style="49" customWidth="1"/>
    <col min="4" max="4" width="16.7109375" style="49" customWidth="1"/>
    <col min="5" max="5" width="14.28515625" style="49" bestFit="1" customWidth="1"/>
    <col min="6" max="6" width="13.7109375" style="49" bestFit="1" customWidth="1"/>
    <col min="7" max="7" width="14.28515625" style="49" bestFit="1" customWidth="1"/>
    <col min="8" max="8" width="15.28515625" style="49" bestFit="1" customWidth="1"/>
    <col min="9" max="9" width="6" style="49" bestFit="1" customWidth="1"/>
    <col min="10" max="10" width="5.7109375" style="49" bestFit="1" customWidth="1"/>
    <col min="11" max="11" width="5.140625" style="49" bestFit="1" customWidth="1"/>
    <col min="12" max="12" width="7.5703125" style="49" bestFit="1" customWidth="1"/>
    <col min="13" max="13" width="11.42578125" style="49" bestFit="1" customWidth="1"/>
    <col min="14" max="14" width="10.85546875" style="49" customWidth="1"/>
    <col min="15" max="15" width="11.42578125" style="49" bestFit="1" customWidth="1"/>
    <col min="16" max="16" width="10.140625" style="49" bestFit="1" customWidth="1"/>
    <col min="17" max="17" width="20.5703125" style="49" customWidth="1"/>
    <col min="18" max="16384" width="11.42578125" style="49"/>
  </cols>
  <sheetData>
    <row r="1" spans="2:18" ht="28.5" customHeight="1" x14ac:dyDescent="0.25">
      <c r="B1" s="102" t="s">
        <v>0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48"/>
    </row>
    <row r="2" spans="2:18" ht="21" customHeight="1" x14ac:dyDescent="0.25">
      <c r="B2" s="104" t="s">
        <v>1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50"/>
    </row>
    <row r="3" spans="2:18" x14ac:dyDescent="0.25">
      <c r="B3" s="106">
        <v>2022</v>
      </c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48"/>
    </row>
    <row r="4" spans="2:18" ht="15.75" customHeight="1" x14ac:dyDescent="0.25">
      <c r="B4" s="104" t="s">
        <v>2</v>
      </c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48"/>
    </row>
    <row r="5" spans="2:18" ht="15.75" customHeight="1" x14ac:dyDescent="0.25">
      <c r="B5" s="51" t="s">
        <v>3</v>
      </c>
      <c r="C5" s="51"/>
      <c r="D5" s="51"/>
    </row>
    <row r="7" spans="2:18" ht="15" customHeight="1" x14ac:dyDescent="0.25">
      <c r="B7" s="108" t="s">
        <v>4</v>
      </c>
      <c r="C7" s="109" t="s">
        <v>5</v>
      </c>
      <c r="D7" s="109" t="s">
        <v>6</v>
      </c>
      <c r="E7" s="111" t="s">
        <v>7</v>
      </c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3"/>
    </row>
    <row r="8" spans="2:18" x14ac:dyDescent="0.25">
      <c r="B8" s="108"/>
      <c r="C8" s="110"/>
      <c r="D8" s="110"/>
      <c r="E8" s="52" t="s">
        <v>8</v>
      </c>
      <c r="F8" s="52" t="s">
        <v>9</v>
      </c>
      <c r="G8" s="52" t="s">
        <v>10</v>
      </c>
      <c r="H8" s="52" t="s">
        <v>11</v>
      </c>
      <c r="I8" s="53" t="s">
        <v>12</v>
      </c>
      <c r="J8" s="52" t="s">
        <v>13</v>
      </c>
      <c r="K8" s="53" t="s">
        <v>14</v>
      </c>
      <c r="L8" s="52" t="s">
        <v>15</v>
      </c>
      <c r="M8" s="52" t="s">
        <v>16</v>
      </c>
      <c r="N8" s="52" t="s">
        <v>17</v>
      </c>
      <c r="O8" s="52" t="s">
        <v>18</v>
      </c>
      <c r="P8" s="53" t="s">
        <v>19</v>
      </c>
      <c r="Q8" s="52" t="s">
        <v>20</v>
      </c>
    </row>
    <row r="9" spans="2:18" ht="24.95" customHeight="1" x14ac:dyDescent="0.25">
      <c r="B9" s="54" t="s">
        <v>21</v>
      </c>
      <c r="C9" s="55">
        <f>+C10+C16+C26+C36+C44+C52+C62+C67+C70</f>
        <v>1024795636</v>
      </c>
      <c r="D9" s="55">
        <f>+D10+D16+D26+D36+D44+D52+D62+D67+D70</f>
        <v>0</v>
      </c>
      <c r="E9" s="55">
        <f t="shared" ref="E9:P9" si="0">+E10+E16+E26+E36+E44+E52+E62+E67+E70</f>
        <v>34516386.939999998</v>
      </c>
      <c r="F9" s="55">
        <f t="shared" si="0"/>
        <v>78356760.780000001</v>
      </c>
      <c r="G9" s="55">
        <f t="shared" si="0"/>
        <v>50464106.840000004</v>
      </c>
      <c r="H9" s="55">
        <f t="shared" si="0"/>
        <v>136014282.98000002</v>
      </c>
      <c r="I9" s="55">
        <f t="shared" si="0"/>
        <v>0</v>
      </c>
      <c r="J9" s="55">
        <f t="shared" si="0"/>
        <v>0</v>
      </c>
      <c r="K9" s="55">
        <f t="shared" si="0"/>
        <v>0</v>
      </c>
      <c r="L9" s="55">
        <f t="shared" si="0"/>
        <v>0</v>
      </c>
      <c r="M9" s="55">
        <f t="shared" si="0"/>
        <v>0</v>
      </c>
      <c r="N9" s="55">
        <f t="shared" si="0"/>
        <v>0</v>
      </c>
      <c r="O9" s="55">
        <f t="shared" si="0"/>
        <v>0</v>
      </c>
      <c r="P9" s="55">
        <f t="shared" si="0"/>
        <v>0</v>
      </c>
      <c r="Q9" s="55">
        <f>+E9+F9+G9+H9+I9+J9+K9+L9+M9+N9+O9+P9</f>
        <v>299351537.54000002</v>
      </c>
    </row>
    <row r="10" spans="2:18" ht="24.95" customHeight="1" x14ac:dyDescent="0.25">
      <c r="B10" s="56" t="s">
        <v>22</v>
      </c>
      <c r="C10" s="57">
        <f>SUM(C11:C15)</f>
        <v>493015272</v>
      </c>
      <c r="D10" s="57">
        <f>SUM(D11:D15)</f>
        <v>0</v>
      </c>
      <c r="E10" s="57">
        <f t="shared" ref="E10:N10" si="1">SUM(E11:E15)</f>
        <v>31761117.390000001</v>
      </c>
      <c r="F10" s="57">
        <f t="shared" si="1"/>
        <v>31693384.16</v>
      </c>
      <c r="G10" s="57">
        <f t="shared" si="1"/>
        <v>32370115.090000004</v>
      </c>
      <c r="H10" s="57">
        <f t="shared" si="1"/>
        <v>54017968.43</v>
      </c>
      <c r="I10" s="57">
        <f t="shared" si="1"/>
        <v>0</v>
      </c>
      <c r="J10" s="57">
        <f t="shared" si="1"/>
        <v>0</v>
      </c>
      <c r="K10" s="57">
        <f>SUM(K11:K15)</f>
        <v>0</v>
      </c>
      <c r="L10" s="57">
        <f t="shared" ref="L10" si="2">SUM(L11:L15)</f>
        <v>0</v>
      </c>
      <c r="M10" s="57">
        <f t="shared" si="1"/>
        <v>0</v>
      </c>
      <c r="N10" s="57">
        <f t="shared" si="1"/>
        <v>0</v>
      </c>
      <c r="O10" s="58">
        <f>+O11+O12+O13+O14+O15</f>
        <v>0</v>
      </c>
      <c r="P10" s="58">
        <f>+P11+P12+P13+P14+P15</f>
        <v>0</v>
      </c>
      <c r="Q10" s="57">
        <f>SUM(Q11:Q15)</f>
        <v>149842585.06999999</v>
      </c>
    </row>
    <row r="11" spans="2:18" ht="24.95" customHeight="1" x14ac:dyDescent="0.25">
      <c r="B11" s="48" t="s">
        <v>23</v>
      </c>
      <c r="C11" s="59">
        <v>375747353</v>
      </c>
      <c r="D11" s="60">
        <v>2255432</v>
      </c>
      <c r="E11" s="59">
        <v>26334286.199999999</v>
      </c>
      <c r="F11" s="59">
        <v>26255586.199999999</v>
      </c>
      <c r="G11" s="59">
        <v>26901888.100000001</v>
      </c>
      <c r="H11" s="59">
        <v>26306936.199999999</v>
      </c>
      <c r="I11" s="59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60">
        <v>0</v>
      </c>
      <c r="P11" s="60">
        <v>0</v>
      </c>
      <c r="Q11" s="61">
        <f>+E11+F11+G11+H11+I11+J11+K11+L11+M11+N11+O11+P11</f>
        <v>105798696.7</v>
      </c>
    </row>
    <row r="12" spans="2:18" ht="24.95" customHeight="1" x14ac:dyDescent="0.25">
      <c r="B12" s="48" t="s">
        <v>24</v>
      </c>
      <c r="C12" s="59">
        <v>67781665</v>
      </c>
      <c r="D12" s="60">
        <v>-2255432</v>
      </c>
      <c r="E12" s="59">
        <v>1437000</v>
      </c>
      <c r="F12" s="59">
        <v>1460000</v>
      </c>
      <c r="G12" s="59">
        <v>1460000</v>
      </c>
      <c r="H12" s="59">
        <v>23726107.210000001</v>
      </c>
      <c r="I12" s="59"/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60">
        <v>0</v>
      </c>
      <c r="P12" s="60">
        <v>0</v>
      </c>
      <c r="Q12" s="61">
        <f>+E12+F12+G12+H12+I12+J12+K12+L12+M12+N12+O12+P12</f>
        <v>28083107.210000001</v>
      </c>
    </row>
    <row r="13" spans="2:18" ht="24.95" customHeight="1" x14ac:dyDescent="0.25">
      <c r="B13" s="48" t="s">
        <v>25</v>
      </c>
      <c r="C13" s="59"/>
      <c r="D13" s="60"/>
      <c r="E13" s="59"/>
      <c r="F13" s="59"/>
      <c r="G13" s="59"/>
      <c r="H13" s="59"/>
      <c r="I13" s="59"/>
      <c r="J13" s="59"/>
      <c r="K13" s="59"/>
      <c r="L13" s="59"/>
      <c r="M13" s="59"/>
      <c r="N13" s="59">
        <v>0</v>
      </c>
      <c r="O13" s="60"/>
      <c r="P13" s="60"/>
      <c r="Q13" s="61">
        <f t="shared" ref="Q13:Q14" si="3">+E13+F13+G13+H13+I13+J13+K13+L13+M13+N13+O13</f>
        <v>0</v>
      </c>
    </row>
    <row r="14" spans="2:18" ht="24.95" customHeight="1" x14ac:dyDescent="0.25">
      <c r="B14" s="48" t="s">
        <v>26</v>
      </c>
      <c r="C14" s="59"/>
      <c r="D14" s="60" t="s">
        <v>100</v>
      </c>
      <c r="E14" s="59"/>
      <c r="F14" s="59"/>
      <c r="G14" s="59"/>
      <c r="H14" s="59"/>
      <c r="I14" s="59"/>
      <c r="J14" s="59"/>
      <c r="K14" s="59"/>
      <c r="L14" s="59"/>
      <c r="M14" s="59"/>
      <c r="N14" s="59">
        <v>0</v>
      </c>
      <c r="O14" s="60"/>
      <c r="P14" s="60"/>
      <c r="Q14" s="61">
        <f t="shared" si="3"/>
        <v>0</v>
      </c>
    </row>
    <row r="15" spans="2:18" ht="24.95" customHeight="1" x14ac:dyDescent="0.25">
      <c r="B15" s="48" t="s">
        <v>27</v>
      </c>
      <c r="C15" s="59">
        <v>49486254</v>
      </c>
      <c r="D15" s="60"/>
      <c r="E15" s="59">
        <v>3989831.19</v>
      </c>
      <c r="F15" s="59">
        <v>3977797.96</v>
      </c>
      <c r="G15" s="59">
        <v>4008226.99</v>
      </c>
      <c r="H15" s="59">
        <v>3984925.02</v>
      </c>
      <c r="I15" s="59"/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60">
        <v>0</v>
      </c>
      <c r="P15" s="60">
        <v>0</v>
      </c>
      <c r="Q15" s="61">
        <f>+E15+F15+G15+H15+I15+J15+K15+L15+M15+N15+O15+P15</f>
        <v>15960781.16</v>
      </c>
    </row>
    <row r="16" spans="2:18" ht="24.95" customHeight="1" x14ac:dyDescent="0.25">
      <c r="B16" s="56" t="s">
        <v>28</v>
      </c>
      <c r="C16" s="57">
        <f>SUM(C17:C25)</f>
        <v>180335892</v>
      </c>
      <c r="D16" s="57">
        <f>SUM(D17:D25)</f>
        <v>-11781512</v>
      </c>
      <c r="E16" s="57">
        <f t="shared" ref="E16:P16" si="4">SUM(E17:E25)</f>
        <v>2755269.55</v>
      </c>
      <c r="F16" s="57">
        <f t="shared" si="4"/>
        <v>10551527.290000001</v>
      </c>
      <c r="G16" s="57">
        <f t="shared" si="4"/>
        <v>7600979.4800000004</v>
      </c>
      <c r="H16" s="57">
        <f t="shared" si="4"/>
        <v>13731624.959999997</v>
      </c>
      <c r="I16" s="57">
        <f t="shared" si="4"/>
        <v>0</v>
      </c>
      <c r="J16" s="57">
        <f t="shared" si="4"/>
        <v>0</v>
      </c>
      <c r="K16" s="57">
        <f t="shared" si="4"/>
        <v>0</v>
      </c>
      <c r="L16" s="57">
        <f t="shared" si="4"/>
        <v>0</v>
      </c>
      <c r="M16" s="57">
        <f t="shared" si="4"/>
        <v>0</v>
      </c>
      <c r="N16" s="57">
        <f t="shared" si="4"/>
        <v>0</v>
      </c>
      <c r="O16" s="57">
        <f t="shared" si="4"/>
        <v>0</v>
      </c>
      <c r="P16" s="57">
        <f t="shared" si="4"/>
        <v>0</v>
      </c>
      <c r="Q16" s="58">
        <f>+Q17+Q18+Q19+Q20+Q21+Q22+Q23+Q24+Q25</f>
        <v>34639401.280000001</v>
      </c>
    </row>
    <row r="17" spans="2:17" ht="24.95" customHeight="1" x14ac:dyDescent="0.25">
      <c r="B17" s="48" t="s">
        <v>29</v>
      </c>
      <c r="C17" s="59">
        <v>33780000</v>
      </c>
      <c r="D17" s="60">
        <v>0</v>
      </c>
      <c r="E17" s="59">
        <v>1991078.74</v>
      </c>
      <c r="F17" s="59">
        <v>2145419.21</v>
      </c>
      <c r="G17" s="59">
        <v>2871016.63</v>
      </c>
      <c r="H17" s="59">
        <v>3307631.68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60">
        <v>0</v>
      </c>
      <c r="P17" s="60">
        <v>0</v>
      </c>
      <c r="Q17" s="61">
        <f t="shared" ref="Q17:Q80" si="5">+E17+F17+G17+H17+I17+J17+K17+L17+M17+N17+O17+P17</f>
        <v>10315146.26</v>
      </c>
    </row>
    <row r="18" spans="2:17" ht="24.95" customHeight="1" x14ac:dyDescent="0.25">
      <c r="B18" s="48" t="s">
        <v>30</v>
      </c>
      <c r="C18" s="59">
        <v>5800000</v>
      </c>
      <c r="D18" s="60">
        <v>0</v>
      </c>
      <c r="E18" s="59">
        <v>0</v>
      </c>
      <c r="F18" s="59">
        <v>488754.68</v>
      </c>
      <c r="G18" s="59">
        <v>766194.3</v>
      </c>
      <c r="H18" s="59">
        <v>99200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60"/>
      <c r="P18" s="60">
        <v>0</v>
      </c>
      <c r="Q18" s="61">
        <f t="shared" si="5"/>
        <v>1354148.98</v>
      </c>
    </row>
    <row r="19" spans="2:17" ht="24.95" customHeight="1" x14ac:dyDescent="0.25">
      <c r="B19" s="48" t="s">
        <v>31</v>
      </c>
      <c r="C19" s="59">
        <v>31000000</v>
      </c>
      <c r="D19" s="60">
        <v>-10037512</v>
      </c>
      <c r="E19" s="59">
        <v>0</v>
      </c>
      <c r="F19" s="59">
        <v>273230</v>
      </c>
      <c r="G19" s="59">
        <v>142192</v>
      </c>
      <c r="H19" s="59">
        <v>954600</v>
      </c>
      <c r="I19" s="59"/>
      <c r="J19" s="59"/>
      <c r="K19" s="59">
        <v>0</v>
      </c>
      <c r="L19" s="59"/>
      <c r="M19" s="59"/>
      <c r="N19" s="59"/>
      <c r="O19" s="60"/>
      <c r="P19" s="60"/>
      <c r="Q19" s="61">
        <f t="shared" si="5"/>
        <v>1370022</v>
      </c>
    </row>
    <row r="20" spans="2:17" ht="24.95" customHeight="1" x14ac:dyDescent="0.25">
      <c r="B20" s="48" t="s">
        <v>32</v>
      </c>
      <c r="C20" s="59">
        <v>2600000</v>
      </c>
      <c r="D20" s="60"/>
      <c r="E20" s="59">
        <v>0</v>
      </c>
      <c r="F20" s="59">
        <v>28000</v>
      </c>
      <c r="G20" s="59">
        <v>0</v>
      </c>
      <c r="H20" s="59"/>
      <c r="I20" s="59"/>
      <c r="J20" s="59"/>
      <c r="K20" s="59">
        <v>0</v>
      </c>
      <c r="L20" s="59"/>
      <c r="M20" s="59"/>
      <c r="N20" s="59"/>
      <c r="O20" s="60"/>
      <c r="P20" s="60"/>
      <c r="Q20" s="61">
        <f t="shared" si="5"/>
        <v>28000</v>
      </c>
    </row>
    <row r="21" spans="2:17" ht="24.95" customHeight="1" x14ac:dyDescent="0.25">
      <c r="B21" s="48" t="s">
        <v>33</v>
      </c>
      <c r="C21" s="59">
        <v>13025891</v>
      </c>
      <c r="D21" s="60">
        <v>2206000</v>
      </c>
      <c r="E21" s="59">
        <v>565259.18000000005</v>
      </c>
      <c r="F21" s="59">
        <v>1578144.83</v>
      </c>
      <c r="G21" s="59">
        <v>483435.89</v>
      </c>
      <c r="H21" s="59">
        <v>2592326.5299999998</v>
      </c>
      <c r="I21" s="59"/>
      <c r="J21" s="59"/>
      <c r="K21" s="59"/>
      <c r="L21" s="59"/>
      <c r="M21" s="59"/>
      <c r="N21" s="59"/>
      <c r="O21" s="60"/>
      <c r="P21" s="60"/>
      <c r="Q21" s="61">
        <f t="shared" si="5"/>
        <v>5219166.43</v>
      </c>
    </row>
    <row r="22" spans="2:17" ht="24.95" customHeight="1" x14ac:dyDescent="0.25">
      <c r="B22" s="48" t="s">
        <v>34</v>
      </c>
      <c r="C22" s="59">
        <v>12600000</v>
      </c>
      <c r="D22" s="60"/>
      <c r="E22" s="59"/>
      <c r="F22" s="59">
        <v>1369799.12</v>
      </c>
      <c r="G22" s="59">
        <v>746770.61</v>
      </c>
      <c r="H22" s="59">
        <v>753330.02</v>
      </c>
      <c r="I22" s="59"/>
      <c r="J22" s="59"/>
      <c r="K22" s="59"/>
      <c r="L22" s="59"/>
      <c r="M22" s="59"/>
      <c r="N22" s="59"/>
      <c r="O22" s="60"/>
      <c r="P22" s="60"/>
      <c r="Q22" s="61">
        <f t="shared" si="5"/>
        <v>2869899.75</v>
      </c>
    </row>
    <row r="23" spans="2:17" ht="24.95" customHeight="1" x14ac:dyDescent="0.25">
      <c r="B23" s="62" t="s">
        <v>35</v>
      </c>
      <c r="C23" s="59">
        <v>29590000</v>
      </c>
      <c r="D23" s="60">
        <v>-1000000</v>
      </c>
      <c r="E23" s="59">
        <v>0</v>
      </c>
      <c r="F23" s="59">
        <v>843209.61</v>
      </c>
      <c r="G23" s="59">
        <v>239337.94</v>
      </c>
      <c r="H23" s="59">
        <v>1710896.28</v>
      </c>
      <c r="I23" s="59"/>
      <c r="J23" s="59"/>
      <c r="K23" s="59"/>
      <c r="L23" s="59"/>
      <c r="M23" s="59"/>
      <c r="N23" s="59"/>
      <c r="O23" s="60"/>
      <c r="P23" s="60"/>
      <c r="Q23" s="61">
        <f t="shared" si="5"/>
        <v>2793443.83</v>
      </c>
    </row>
    <row r="24" spans="2:17" ht="24.95" customHeight="1" x14ac:dyDescent="0.25">
      <c r="B24" s="62" t="s">
        <v>36</v>
      </c>
      <c r="C24" s="59">
        <v>30340000</v>
      </c>
      <c r="D24" s="60">
        <v>-4450000</v>
      </c>
      <c r="E24" s="59">
        <v>198931.63</v>
      </c>
      <c r="F24" s="59">
        <v>1382086.64</v>
      </c>
      <c r="G24" s="59">
        <v>418720.11</v>
      </c>
      <c r="H24" s="59">
        <v>484953.45</v>
      </c>
      <c r="I24" s="59"/>
      <c r="J24" s="59"/>
      <c r="K24" s="59"/>
      <c r="L24" s="59"/>
      <c r="M24" s="59"/>
      <c r="N24" s="59"/>
      <c r="O24" s="60"/>
      <c r="P24" s="60"/>
      <c r="Q24" s="61">
        <f t="shared" si="5"/>
        <v>2484691.83</v>
      </c>
    </row>
    <row r="25" spans="2:17" ht="24.95" customHeight="1" x14ac:dyDescent="0.25">
      <c r="B25" s="48" t="s">
        <v>37</v>
      </c>
      <c r="C25" s="59">
        <v>21600001</v>
      </c>
      <c r="D25" s="60">
        <v>1500000</v>
      </c>
      <c r="E25" s="59"/>
      <c r="F25" s="59">
        <v>2442883.2000000002</v>
      </c>
      <c r="G25" s="59">
        <v>1933312</v>
      </c>
      <c r="H25" s="59">
        <v>3828687</v>
      </c>
      <c r="I25" s="59">
        <v>0</v>
      </c>
      <c r="J25" s="59"/>
      <c r="K25" s="59">
        <v>0</v>
      </c>
      <c r="L25" s="59">
        <v>0</v>
      </c>
      <c r="M25" s="59"/>
      <c r="N25" s="59">
        <v>0</v>
      </c>
      <c r="P25" s="60"/>
      <c r="Q25" s="61">
        <f t="shared" si="5"/>
        <v>8204882.2000000002</v>
      </c>
    </row>
    <row r="26" spans="2:17" ht="24.95" customHeight="1" x14ac:dyDescent="0.25">
      <c r="B26" s="56" t="s">
        <v>38</v>
      </c>
      <c r="C26" s="57">
        <f>SUM(C27:C35)</f>
        <v>309474472</v>
      </c>
      <c r="D26" s="57">
        <f>SUM(D27:D35)</f>
        <v>-18730000</v>
      </c>
      <c r="E26" s="57">
        <f t="shared" ref="E26:P26" si="6">SUM(E27:E35)</f>
        <v>0</v>
      </c>
      <c r="F26" s="57">
        <f t="shared" si="6"/>
        <v>34303911.799999997</v>
      </c>
      <c r="G26" s="57">
        <f t="shared" si="6"/>
        <v>5893318.0499999998</v>
      </c>
      <c r="H26" s="57">
        <f t="shared" si="6"/>
        <v>67261489.530000001</v>
      </c>
      <c r="I26" s="57">
        <f t="shared" si="6"/>
        <v>0</v>
      </c>
      <c r="J26" s="57">
        <f t="shared" si="6"/>
        <v>0</v>
      </c>
      <c r="K26" s="57">
        <f t="shared" si="6"/>
        <v>0</v>
      </c>
      <c r="L26" s="57">
        <f t="shared" si="6"/>
        <v>0</v>
      </c>
      <c r="M26" s="57">
        <f t="shared" si="6"/>
        <v>0</v>
      </c>
      <c r="N26" s="57">
        <f t="shared" si="6"/>
        <v>0</v>
      </c>
      <c r="O26" s="57">
        <f t="shared" si="6"/>
        <v>0</v>
      </c>
      <c r="P26" s="57">
        <f t="shared" si="6"/>
        <v>0</v>
      </c>
      <c r="Q26" s="58">
        <f>+Q27+Q28+Q29+Q30+Q31+Q33+Q32+Q34+Q35+Q36+Q37</f>
        <v>107458719.38</v>
      </c>
    </row>
    <row r="27" spans="2:17" ht="24.95" customHeight="1" x14ac:dyDescent="0.25">
      <c r="B27" s="48" t="s">
        <v>39</v>
      </c>
      <c r="C27" s="59">
        <v>7700000</v>
      </c>
      <c r="D27" s="60">
        <v>-3980000</v>
      </c>
      <c r="E27" s="59">
        <v>0</v>
      </c>
      <c r="F27" s="59">
        <v>33830</v>
      </c>
      <c r="G27" s="59">
        <v>0</v>
      </c>
      <c r="H27" s="59"/>
      <c r="I27" s="59"/>
      <c r="J27" s="59">
        <v>0</v>
      </c>
      <c r="K27" s="59"/>
      <c r="L27" s="59">
        <v>0</v>
      </c>
      <c r="M27" s="59"/>
      <c r="N27" s="59"/>
      <c r="O27" s="59"/>
      <c r="P27" s="60"/>
      <c r="Q27" s="61">
        <f t="shared" si="5"/>
        <v>33830</v>
      </c>
    </row>
    <row r="28" spans="2:17" ht="24.95" customHeight="1" x14ac:dyDescent="0.25">
      <c r="B28" s="48" t="s">
        <v>40</v>
      </c>
      <c r="C28" s="59">
        <v>10700000</v>
      </c>
      <c r="D28" s="60">
        <v>50000</v>
      </c>
      <c r="E28" s="59">
        <v>0</v>
      </c>
      <c r="F28" s="59">
        <v>156940</v>
      </c>
      <c r="G28" s="59">
        <v>76700</v>
      </c>
      <c r="H28" s="59">
        <v>63720</v>
      </c>
      <c r="I28" s="59"/>
      <c r="J28" s="59">
        <v>0</v>
      </c>
      <c r="K28" s="59">
        <v>0</v>
      </c>
      <c r="L28" s="59">
        <v>0</v>
      </c>
      <c r="M28" s="59"/>
      <c r="N28" s="59">
        <v>0</v>
      </c>
      <c r="O28" s="59"/>
      <c r="P28" s="60"/>
      <c r="Q28" s="61">
        <f t="shared" si="5"/>
        <v>297360</v>
      </c>
    </row>
    <row r="29" spans="2:17" ht="24.95" customHeight="1" x14ac:dyDescent="0.25">
      <c r="B29" s="48" t="s">
        <v>41</v>
      </c>
      <c r="C29" s="59">
        <v>228422500</v>
      </c>
      <c r="D29" s="60">
        <v>-10000000</v>
      </c>
      <c r="E29" s="59">
        <v>0</v>
      </c>
      <c r="F29" s="59">
        <v>33400000</v>
      </c>
      <c r="G29" s="59">
        <v>0</v>
      </c>
      <c r="H29" s="59">
        <v>66785036.799999997</v>
      </c>
      <c r="I29" s="59"/>
      <c r="J29" s="59">
        <v>0</v>
      </c>
      <c r="K29" s="59">
        <v>0</v>
      </c>
      <c r="L29" s="59">
        <v>0</v>
      </c>
      <c r="M29" s="59"/>
      <c r="N29" s="59"/>
      <c r="O29" s="59"/>
      <c r="P29" s="60"/>
      <c r="Q29" s="61">
        <f t="shared" si="5"/>
        <v>100185036.8</v>
      </c>
    </row>
    <row r="30" spans="2:17" ht="24.95" customHeight="1" x14ac:dyDescent="0.25">
      <c r="B30" s="48" t="s">
        <v>42</v>
      </c>
      <c r="C30" s="59">
        <v>3499999</v>
      </c>
      <c r="D30" s="60"/>
      <c r="E30" s="59">
        <v>0</v>
      </c>
      <c r="F30" s="59"/>
      <c r="G30" s="59">
        <v>0</v>
      </c>
      <c r="H30" s="59"/>
      <c r="I30" s="59"/>
      <c r="J30" s="59">
        <v>0</v>
      </c>
      <c r="K30" s="59">
        <v>0</v>
      </c>
      <c r="L30" s="59">
        <v>0</v>
      </c>
      <c r="M30" s="59"/>
      <c r="N30" s="59"/>
      <c r="O30" s="59"/>
      <c r="P30" s="60"/>
      <c r="Q30" s="61">
        <f t="shared" si="5"/>
        <v>0</v>
      </c>
    </row>
    <row r="31" spans="2:17" ht="24.95" customHeight="1" x14ac:dyDescent="0.25">
      <c r="B31" s="48" t="s">
        <v>43</v>
      </c>
      <c r="C31" s="59">
        <v>3010000</v>
      </c>
      <c r="D31" s="60">
        <v>-1300000</v>
      </c>
      <c r="E31" s="59">
        <v>0</v>
      </c>
      <c r="F31" s="59">
        <v>15750</v>
      </c>
      <c r="G31" s="59">
        <v>0</v>
      </c>
      <c r="H31" s="59">
        <v>39243.26</v>
      </c>
      <c r="I31" s="59"/>
      <c r="J31" s="59"/>
      <c r="K31" s="59">
        <v>0</v>
      </c>
      <c r="L31" s="59">
        <v>0</v>
      </c>
      <c r="M31" s="59"/>
      <c r="N31" s="59"/>
      <c r="O31" s="59"/>
      <c r="P31" s="60"/>
      <c r="Q31" s="61">
        <f t="shared" si="5"/>
        <v>54993.26</v>
      </c>
    </row>
    <row r="32" spans="2:17" ht="24.95" customHeight="1" x14ac:dyDescent="0.25">
      <c r="B32" s="48" t="s">
        <v>44</v>
      </c>
      <c r="C32" s="59">
        <v>290000</v>
      </c>
      <c r="D32" s="60">
        <v>410000</v>
      </c>
      <c r="E32" s="59">
        <v>0</v>
      </c>
      <c r="F32" s="59"/>
      <c r="G32" s="59">
        <v>0</v>
      </c>
      <c r="H32" s="59">
        <v>5310</v>
      </c>
      <c r="I32" s="59"/>
      <c r="J32" s="59"/>
      <c r="K32" s="59">
        <v>0</v>
      </c>
      <c r="L32" s="59">
        <v>0</v>
      </c>
      <c r="M32" s="59"/>
      <c r="N32" s="59"/>
      <c r="O32" s="59"/>
      <c r="P32" s="60"/>
      <c r="Q32" s="61">
        <f t="shared" si="5"/>
        <v>5310</v>
      </c>
    </row>
    <row r="33" spans="2:17" ht="24.95" customHeight="1" x14ac:dyDescent="0.25">
      <c r="B33" s="62" t="s">
        <v>45</v>
      </c>
      <c r="C33" s="59">
        <v>15595000</v>
      </c>
      <c r="D33" s="60"/>
      <c r="E33" s="59">
        <v>0</v>
      </c>
      <c r="F33" s="59"/>
      <c r="G33" s="59">
        <v>5760000</v>
      </c>
      <c r="H33" s="59">
        <v>54943.75</v>
      </c>
      <c r="I33" s="59"/>
      <c r="J33" s="59"/>
      <c r="K33" s="59">
        <v>0</v>
      </c>
      <c r="L33" s="59">
        <v>0</v>
      </c>
      <c r="M33" s="59"/>
      <c r="N33" s="59">
        <v>0</v>
      </c>
      <c r="O33" s="59"/>
      <c r="P33" s="60"/>
      <c r="Q33" s="61">
        <f t="shared" si="5"/>
        <v>5814943.75</v>
      </c>
    </row>
    <row r="34" spans="2:17" ht="24.95" customHeight="1" x14ac:dyDescent="0.25">
      <c r="B34" s="62" t="s">
        <v>46</v>
      </c>
      <c r="C34" s="59"/>
      <c r="D34" s="60"/>
      <c r="E34" s="59"/>
      <c r="F34" s="59"/>
      <c r="G34" s="59"/>
      <c r="H34" s="59"/>
      <c r="I34" s="59"/>
      <c r="J34" s="59"/>
      <c r="K34" s="59">
        <v>0</v>
      </c>
      <c r="L34" s="59">
        <v>0</v>
      </c>
      <c r="M34" s="59"/>
      <c r="N34" s="59">
        <v>0</v>
      </c>
      <c r="O34" s="59"/>
      <c r="P34" s="60"/>
      <c r="Q34" s="61">
        <f t="shared" si="5"/>
        <v>0</v>
      </c>
    </row>
    <row r="35" spans="2:17" ht="24.95" customHeight="1" x14ac:dyDescent="0.25">
      <c r="B35" s="48" t="s">
        <v>47</v>
      </c>
      <c r="C35" s="59">
        <v>40256973</v>
      </c>
      <c r="D35" s="60">
        <v>-3910000</v>
      </c>
      <c r="E35" s="59">
        <v>0</v>
      </c>
      <c r="F35" s="59">
        <v>697391.8</v>
      </c>
      <c r="G35" s="59">
        <v>56618.05</v>
      </c>
      <c r="H35" s="59">
        <v>313235.71999999997</v>
      </c>
      <c r="I35" s="59"/>
      <c r="J35" s="59"/>
      <c r="K35" s="59"/>
      <c r="L35" s="59"/>
      <c r="M35" s="59"/>
      <c r="N35" s="59"/>
      <c r="O35" s="59"/>
      <c r="P35" s="60"/>
      <c r="Q35" s="61">
        <f t="shared" si="5"/>
        <v>1067245.57</v>
      </c>
    </row>
    <row r="36" spans="2:17" ht="24.95" customHeight="1" x14ac:dyDescent="0.25">
      <c r="B36" s="56" t="s">
        <v>48</v>
      </c>
      <c r="C36" s="57">
        <f>SUM(C37:C42)</f>
        <v>3000000</v>
      </c>
      <c r="D36" s="57">
        <f>SUM(D37:D42)</f>
        <v>0</v>
      </c>
      <c r="E36" s="57">
        <f t="shared" ref="E36:M36" si="7">SUM(E37:E42)</f>
        <v>0</v>
      </c>
      <c r="F36" s="57"/>
      <c r="G36" s="57">
        <f t="shared" si="7"/>
        <v>0</v>
      </c>
      <c r="H36" s="57"/>
      <c r="I36" s="57">
        <f t="shared" si="7"/>
        <v>0</v>
      </c>
      <c r="J36" s="57">
        <f t="shared" si="7"/>
        <v>0</v>
      </c>
      <c r="K36" s="57"/>
      <c r="L36" s="57">
        <f t="shared" si="7"/>
        <v>0</v>
      </c>
      <c r="M36" s="57">
        <f t="shared" si="7"/>
        <v>0</v>
      </c>
      <c r="N36" s="59">
        <v>0</v>
      </c>
      <c r="O36" s="59">
        <v>0</v>
      </c>
      <c r="P36" s="59">
        <v>0</v>
      </c>
      <c r="Q36" s="61">
        <f t="shared" si="5"/>
        <v>0</v>
      </c>
    </row>
    <row r="37" spans="2:17" ht="24.95" customHeight="1" x14ac:dyDescent="0.25">
      <c r="B37" s="48" t="s">
        <v>49</v>
      </c>
      <c r="C37" s="59">
        <v>3000000</v>
      </c>
      <c r="D37" s="60"/>
      <c r="E37" s="59">
        <v>0</v>
      </c>
      <c r="F37" s="59"/>
      <c r="G37" s="59"/>
      <c r="H37" s="59"/>
      <c r="I37" s="59"/>
      <c r="J37" s="59"/>
      <c r="K37" s="59"/>
      <c r="L37" s="59"/>
      <c r="M37" s="59">
        <v>0</v>
      </c>
      <c r="N37" s="59">
        <v>0</v>
      </c>
      <c r="P37" s="60"/>
      <c r="Q37" s="61">
        <f t="shared" si="5"/>
        <v>0</v>
      </c>
    </row>
    <row r="38" spans="2:17" ht="24.95" customHeight="1" x14ac:dyDescent="0.25">
      <c r="B38" s="62" t="s">
        <v>50</v>
      </c>
      <c r="C38" s="59"/>
      <c r="D38" s="60"/>
      <c r="E38" s="59">
        <v>0</v>
      </c>
      <c r="F38" s="59"/>
      <c r="G38" s="59">
        <v>0</v>
      </c>
      <c r="H38" s="59"/>
      <c r="I38" s="59"/>
      <c r="J38" s="59">
        <v>0</v>
      </c>
      <c r="K38" s="59">
        <v>0</v>
      </c>
      <c r="L38" s="59">
        <v>0</v>
      </c>
      <c r="M38" s="59">
        <v>0</v>
      </c>
      <c r="N38" s="59">
        <v>0</v>
      </c>
      <c r="P38" s="60"/>
      <c r="Q38" s="61">
        <f t="shared" si="5"/>
        <v>0</v>
      </c>
    </row>
    <row r="39" spans="2:17" ht="24.95" customHeight="1" x14ac:dyDescent="0.25">
      <c r="B39" s="62" t="s">
        <v>51</v>
      </c>
      <c r="C39" s="59"/>
      <c r="D39" s="60"/>
      <c r="E39" s="59"/>
      <c r="F39" s="59"/>
      <c r="G39" s="59"/>
      <c r="H39" s="59"/>
      <c r="I39" s="59"/>
      <c r="J39" s="59">
        <v>0</v>
      </c>
      <c r="K39" s="59">
        <v>0</v>
      </c>
      <c r="L39" s="59">
        <v>0</v>
      </c>
      <c r="M39" s="59">
        <v>0</v>
      </c>
      <c r="N39" s="59">
        <v>0</v>
      </c>
      <c r="P39" s="60"/>
      <c r="Q39" s="61">
        <f t="shared" si="5"/>
        <v>0</v>
      </c>
    </row>
    <row r="40" spans="2:17" ht="24.95" customHeight="1" x14ac:dyDescent="0.25">
      <c r="B40" s="62" t="s">
        <v>52</v>
      </c>
      <c r="C40" s="59"/>
      <c r="D40" s="60"/>
      <c r="E40" s="59"/>
      <c r="F40" s="59"/>
      <c r="G40" s="59"/>
      <c r="H40" s="59"/>
      <c r="I40" s="59"/>
      <c r="J40" s="59">
        <v>0</v>
      </c>
      <c r="K40" s="59">
        <v>0</v>
      </c>
      <c r="L40" s="59">
        <v>0</v>
      </c>
      <c r="M40" s="59">
        <v>0</v>
      </c>
      <c r="N40" s="59">
        <v>0</v>
      </c>
      <c r="P40" s="60"/>
      <c r="Q40" s="61">
        <f t="shared" si="5"/>
        <v>0</v>
      </c>
    </row>
    <row r="41" spans="2:17" ht="24.95" customHeight="1" x14ac:dyDescent="0.25">
      <c r="B41" s="62" t="s">
        <v>53</v>
      </c>
      <c r="C41" s="59"/>
      <c r="D41" s="60"/>
      <c r="E41" s="59"/>
      <c r="F41" s="59"/>
      <c r="G41" s="59"/>
      <c r="H41" s="59"/>
      <c r="I41" s="59"/>
      <c r="J41" s="59">
        <v>0</v>
      </c>
      <c r="K41" s="59">
        <v>0</v>
      </c>
      <c r="L41" s="59">
        <v>0</v>
      </c>
      <c r="M41" s="59">
        <v>0</v>
      </c>
      <c r="N41" s="59">
        <v>0</v>
      </c>
      <c r="P41" s="60"/>
      <c r="Q41" s="61">
        <f t="shared" si="5"/>
        <v>0</v>
      </c>
    </row>
    <row r="42" spans="2:17" ht="24.95" customHeight="1" x14ac:dyDescent="0.25">
      <c r="B42" s="62" t="s">
        <v>54</v>
      </c>
      <c r="C42" s="59"/>
      <c r="D42" s="60"/>
      <c r="E42" s="59"/>
      <c r="F42" s="59"/>
      <c r="G42" s="59"/>
      <c r="H42" s="59"/>
      <c r="I42" s="59"/>
      <c r="J42" s="59">
        <v>0</v>
      </c>
      <c r="K42" s="59">
        <v>0</v>
      </c>
      <c r="L42" s="59">
        <v>0</v>
      </c>
      <c r="M42" s="59">
        <v>0</v>
      </c>
      <c r="N42" s="59">
        <v>0</v>
      </c>
      <c r="P42" s="60"/>
      <c r="Q42" s="61">
        <f t="shared" si="5"/>
        <v>0</v>
      </c>
    </row>
    <row r="43" spans="2:17" ht="24.95" customHeight="1" x14ac:dyDescent="0.25">
      <c r="B43" s="48" t="s">
        <v>55</v>
      </c>
      <c r="C43" s="59"/>
      <c r="D43" s="60"/>
      <c r="E43" s="59"/>
      <c r="F43" s="59"/>
      <c r="G43" s="59"/>
      <c r="H43" s="59"/>
      <c r="I43" s="59"/>
      <c r="J43" s="59">
        <v>0</v>
      </c>
      <c r="K43" s="59">
        <v>0</v>
      </c>
      <c r="L43" s="59">
        <v>0</v>
      </c>
      <c r="M43" s="59">
        <v>0</v>
      </c>
      <c r="N43" s="59">
        <v>0</v>
      </c>
      <c r="P43" s="60"/>
      <c r="Q43" s="61">
        <f t="shared" si="5"/>
        <v>0</v>
      </c>
    </row>
    <row r="44" spans="2:17" ht="24.95" customHeight="1" x14ac:dyDescent="0.25">
      <c r="B44" s="62" t="s">
        <v>56</v>
      </c>
      <c r="C44" s="57">
        <f>SUM(C45:C51)</f>
        <v>0</v>
      </c>
      <c r="D44" s="60"/>
      <c r="E44" s="57">
        <f>SUM(E45:E51)</f>
        <v>0</v>
      </c>
      <c r="F44" s="57">
        <f>SUM(F45:F51)</f>
        <v>0</v>
      </c>
      <c r="G44" s="57">
        <f>SUM(G45:G51)</f>
        <v>0</v>
      </c>
      <c r="H44" s="57"/>
      <c r="I44" s="57"/>
      <c r="J44" s="57">
        <v>0</v>
      </c>
      <c r="K44" s="57">
        <v>0</v>
      </c>
      <c r="L44" s="57">
        <v>0</v>
      </c>
      <c r="M44" s="57">
        <v>0</v>
      </c>
      <c r="N44" s="59">
        <v>0</v>
      </c>
      <c r="P44" s="60"/>
      <c r="Q44" s="61">
        <f t="shared" si="5"/>
        <v>0</v>
      </c>
    </row>
    <row r="45" spans="2:17" ht="24.95" customHeight="1" x14ac:dyDescent="0.25">
      <c r="B45" s="56" t="s">
        <v>57</v>
      </c>
      <c r="C45" s="59"/>
      <c r="D45" s="63"/>
      <c r="E45" s="59"/>
      <c r="F45" s="59"/>
      <c r="G45" s="59"/>
      <c r="H45" s="59"/>
      <c r="I45" s="59"/>
      <c r="J45" s="59">
        <v>0</v>
      </c>
      <c r="K45" s="59">
        <v>0</v>
      </c>
      <c r="L45" s="59">
        <v>0</v>
      </c>
      <c r="M45" s="59">
        <v>0</v>
      </c>
      <c r="N45" s="59">
        <v>0</v>
      </c>
      <c r="P45" s="60"/>
      <c r="Q45" s="61">
        <f t="shared" si="5"/>
        <v>0</v>
      </c>
    </row>
    <row r="46" spans="2:17" ht="24.95" customHeight="1" x14ac:dyDescent="0.25">
      <c r="B46" s="48" t="s">
        <v>58</v>
      </c>
      <c r="C46" s="59"/>
      <c r="D46" s="60"/>
      <c r="E46" s="59"/>
      <c r="F46" s="59"/>
      <c r="G46" s="59"/>
      <c r="H46" s="59"/>
      <c r="I46" s="59"/>
      <c r="J46" s="59">
        <v>0</v>
      </c>
      <c r="K46" s="59">
        <v>0</v>
      </c>
      <c r="L46" s="59">
        <v>0</v>
      </c>
      <c r="M46" s="59">
        <v>0</v>
      </c>
      <c r="N46" s="59">
        <v>0</v>
      </c>
      <c r="P46" s="60"/>
      <c r="Q46" s="61">
        <f t="shared" si="5"/>
        <v>0</v>
      </c>
    </row>
    <row r="47" spans="2:17" ht="24.95" customHeight="1" x14ac:dyDescent="0.25">
      <c r="B47" s="62" t="s">
        <v>59</v>
      </c>
      <c r="C47" s="59"/>
      <c r="D47" s="60"/>
      <c r="E47" s="59"/>
      <c r="F47" s="59"/>
      <c r="G47" s="59"/>
      <c r="H47" s="59"/>
      <c r="I47" s="59"/>
      <c r="J47" s="59">
        <v>0</v>
      </c>
      <c r="K47" s="59">
        <v>0</v>
      </c>
      <c r="L47" s="59">
        <v>0</v>
      </c>
      <c r="M47" s="59">
        <v>0</v>
      </c>
      <c r="N47" s="59">
        <v>0</v>
      </c>
      <c r="P47" s="60"/>
      <c r="Q47" s="61">
        <f t="shared" si="5"/>
        <v>0</v>
      </c>
    </row>
    <row r="48" spans="2:17" ht="24.95" customHeight="1" x14ac:dyDescent="0.25">
      <c r="B48" s="62" t="s">
        <v>60</v>
      </c>
      <c r="C48" s="59"/>
      <c r="D48" s="60"/>
      <c r="E48" s="59"/>
      <c r="F48" s="59"/>
      <c r="G48" s="59"/>
      <c r="H48" s="59"/>
      <c r="I48" s="59"/>
      <c r="J48" s="59"/>
      <c r="K48" s="59"/>
      <c r="L48" s="59"/>
      <c r="M48" s="59"/>
      <c r="N48" s="59">
        <v>0</v>
      </c>
      <c r="P48" s="60"/>
      <c r="Q48" s="61">
        <f t="shared" si="5"/>
        <v>0</v>
      </c>
    </row>
    <row r="49" spans="2:17" ht="24.95" customHeight="1" x14ac:dyDescent="0.25">
      <c r="B49" s="62" t="s">
        <v>61</v>
      </c>
      <c r="C49" s="59"/>
      <c r="D49" s="60"/>
      <c r="E49" s="59"/>
      <c r="F49" s="59"/>
      <c r="G49" s="59"/>
      <c r="H49" s="59"/>
      <c r="I49" s="59"/>
      <c r="J49" s="59"/>
      <c r="K49" s="59"/>
      <c r="L49" s="59"/>
      <c r="M49" s="59"/>
      <c r="N49" s="59">
        <v>0</v>
      </c>
      <c r="P49" s="60"/>
      <c r="Q49" s="61">
        <f t="shared" si="5"/>
        <v>0</v>
      </c>
    </row>
    <row r="50" spans="2:17" ht="24.95" customHeight="1" x14ac:dyDescent="0.25">
      <c r="B50" s="48" t="s">
        <v>62</v>
      </c>
      <c r="C50" s="59"/>
      <c r="D50" s="60"/>
      <c r="E50" s="59"/>
      <c r="F50" s="59"/>
      <c r="G50" s="59"/>
      <c r="H50" s="59"/>
      <c r="I50" s="59"/>
      <c r="J50" s="59"/>
      <c r="K50" s="59"/>
      <c r="L50" s="59"/>
      <c r="M50" s="59"/>
      <c r="N50" s="59">
        <v>0</v>
      </c>
      <c r="P50" s="60"/>
      <c r="Q50" s="61">
        <f t="shared" si="5"/>
        <v>0</v>
      </c>
    </row>
    <row r="51" spans="2:17" ht="24.95" customHeight="1" x14ac:dyDescent="0.25">
      <c r="B51" s="62" t="s">
        <v>63</v>
      </c>
      <c r="C51" s="59"/>
      <c r="D51" s="60"/>
      <c r="E51" s="59"/>
      <c r="F51" s="59"/>
      <c r="G51" s="59"/>
      <c r="H51" s="59"/>
      <c r="I51" s="59"/>
      <c r="J51" s="59"/>
      <c r="K51" s="59"/>
      <c r="L51" s="59"/>
      <c r="M51" s="59"/>
      <c r="N51" s="59">
        <v>0</v>
      </c>
      <c r="P51" s="60"/>
      <c r="Q51" s="61">
        <f t="shared" si="5"/>
        <v>0</v>
      </c>
    </row>
    <row r="52" spans="2:17" ht="24.95" customHeight="1" x14ac:dyDescent="0.25">
      <c r="B52" s="56" t="s">
        <v>64</v>
      </c>
      <c r="C52" s="57">
        <f>SUM(C53:C61)</f>
        <v>35070000</v>
      </c>
      <c r="D52" s="57">
        <f>SUM(D53:D61)</f>
        <v>27211512</v>
      </c>
      <c r="E52" s="57">
        <f t="shared" ref="E52:P52" si="8">SUM(E53:E61)</f>
        <v>0</v>
      </c>
      <c r="F52" s="57">
        <f t="shared" si="8"/>
        <v>1807937.53</v>
      </c>
      <c r="G52" s="57">
        <f t="shared" si="8"/>
        <v>4599694.22</v>
      </c>
      <c r="H52" s="57">
        <f t="shared" si="8"/>
        <v>1003200.06</v>
      </c>
      <c r="I52" s="57">
        <f t="shared" si="8"/>
        <v>0</v>
      </c>
      <c r="J52" s="57">
        <f t="shared" si="8"/>
        <v>0</v>
      </c>
      <c r="K52" s="57">
        <f t="shared" si="8"/>
        <v>0</v>
      </c>
      <c r="L52" s="57">
        <f t="shared" si="8"/>
        <v>0</v>
      </c>
      <c r="M52" s="57">
        <f t="shared" si="8"/>
        <v>0</v>
      </c>
      <c r="N52" s="57">
        <f t="shared" si="8"/>
        <v>0</v>
      </c>
      <c r="O52" s="57">
        <f t="shared" si="8"/>
        <v>0</v>
      </c>
      <c r="P52" s="57">
        <f t="shared" si="8"/>
        <v>0</v>
      </c>
      <c r="Q52" s="58">
        <f>+Q53+Q54+Q55+Q56+Q57+Q58+Q59+Q60+Q61</f>
        <v>7410831.8099999996</v>
      </c>
    </row>
    <row r="53" spans="2:17" ht="24.95" customHeight="1" x14ac:dyDescent="0.25">
      <c r="B53" s="48" t="s">
        <v>65</v>
      </c>
      <c r="C53" s="59">
        <v>9300000</v>
      </c>
      <c r="D53" s="60">
        <v>18500000</v>
      </c>
      <c r="E53" s="59">
        <v>0</v>
      </c>
      <c r="F53" s="59">
        <v>1746558.53</v>
      </c>
      <c r="G53" s="59">
        <v>218182</v>
      </c>
      <c r="H53" s="59">
        <v>1003200.06</v>
      </c>
      <c r="I53" s="59">
        <v>0</v>
      </c>
      <c r="J53" s="59"/>
      <c r="K53" s="59"/>
      <c r="L53" s="59">
        <v>0</v>
      </c>
      <c r="M53" s="59"/>
      <c r="N53" s="59">
        <v>0</v>
      </c>
      <c r="O53" s="59"/>
      <c r="P53" s="60"/>
      <c r="Q53" s="61">
        <f t="shared" si="5"/>
        <v>2967940.59</v>
      </c>
    </row>
    <row r="54" spans="2:17" ht="24.95" customHeight="1" x14ac:dyDescent="0.25">
      <c r="B54" s="62" t="s">
        <v>66</v>
      </c>
      <c r="C54" s="59">
        <v>1000000</v>
      </c>
      <c r="D54" s="60">
        <v>540000</v>
      </c>
      <c r="E54" s="59">
        <v>0</v>
      </c>
      <c r="F54" s="59">
        <v>61379</v>
      </c>
      <c r="G54" s="59">
        <v>0</v>
      </c>
      <c r="H54" s="59"/>
      <c r="I54" s="59"/>
      <c r="J54" s="59"/>
      <c r="K54" s="59">
        <v>0</v>
      </c>
      <c r="L54" s="59">
        <v>0</v>
      </c>
      <c r="M54" s="59"/>
      <c r="N54" s="59"/>
      <c r="O54" s="59">
        <v>0</v>
      </c>
      <c r="P54" s="60"/>
      <c r="Q54" s="61">
        <f t="shared" si="5"/>
        <v>61379</v>
      </c>
    </row>
    <row r="55" spans="2:17" ht="24.95" customHeight="1" x14ac:dyDescent="0.25">
      <c r="B55" s="48" t="s">
        <v>67</v>
      </c>
      <c r="C55" s="59">
        <v>550000</v>
      </c>
      <c r="D55" s="60"/>
      <c r="E55" s="59"/>
      <c r="F55" s="59"/>
      <c r="G55" s="59"/>
      <c r="H55" s="59"/>
      <c r="I55" s="59"/>
      <c r="J55" s="59"/>
      <c r="K55" s="59">
        <v>0</v>
      </c>
      <c r="L55" s="59">
        <v>0</v>
      </c>
      <c r="M55" s="59">
        <v>0</v>
      </c>
      <c r="N55" s="59"/>
      <c r="O55" s="59">
        <v>0</v>
      </c>
      <c r="P55" s="60"/>
      <c r="Q55" s="61">
        <f t="shared" si="5"/>
        <v>0</v>
      </c>
    </row>
    <row r="56" spans="2:17" ht="24.95" customHeight="1" x14ac:dyDescent="0.25">
      <c r="B56" s="62" t="s">
        <v>68</v>
      </c>
      <c r="C56" s="59">
        <v>12120000</v>
      </c>
      <c r="D56" s="60">
        <v>20000</v>
      </c>
      <c r="E56" s="59">
        <v>0</v>
      </c>
      <c r="F56" s="59">
        <v>0</v>
      </c>
      <c r="G56" s="59"/>
      <c r="H56" s="59"/>
      <c r="I56" s="59"/>
      <c r="J56" s="59"/>
      <c r="K56" s="59"/>
      <c r="L56" s="59"/>
      <c r="M56" s="59"/>
      <c r="N56" s="59"/>
      <c r="O56" s="59">
        <v>0</v>
      </c>
      <c r="P56" s="60"/>
      <c r="Q56" s="61">
        <f t="shared" si="5"/>
        <v>0</v>
      </c>
    </row>
    <row r="57" spans="2:17" ht="24.95" customHeight="1" x14ac:dyDescent="0.25">
      <c r="B57" s="48" t="s">
        <v>69</v>
      </c>
      <c r="C57" s="59">
        <v>8200000</v>
      </c>
      <c r="D57" s="60">
        <v>3700000</v>
      </c>
      <c r="E57" s="59"/>
      <c r="F57" s="59"/>
      <c r="G57" s="59"/>
      <c r="H57" s="59"/>
      <c r="I57" s="59">
        <v>0</v>
      </c>
      <c r="J57" s="59"/>
      <c r="K57" s="59">
        <v>0</v>
      </c>
      <c r="L57" s="59">
        <v>0</v>
      </c>
      <c r="M57" s="59"/>
      <c r="N57" s="59">
        <v>0</v>
      </c>
      <c r="O57" s="59"/>
      <c r="P57" s="60"/>
      <c r="Q57" s="61">
        <f t="shared" si="5"/>
        <v>0</v>
      </c>
    </row>
    <row r="58" spans="2:17" ht="24.95" customHeight="1" x14ac:dyDescent="0.25">
      <c r="B58" s="48" t="s">
        <v>70</v>
      </c>
      <c r="C58" s="59">
        <v>400000</v>
      </c>
      <c r="D58" s="60">
        <v>70000</v>
      </c>
      <c r="E58" s="59"/>
      <c r="F58" s="59"/>
      <c r="G58" s="59"/>
      <c r="H58" s="59"/>
      <c r="I58" s="59">
        <v>0</v>
      </c>
      <c r="J58" s="59"/>
      <c r="K58" s="59">
        <v>0</v>
      </c>
      <c r="L58" s="59">
        <v>0</v>
      </c>
      <c r="M58" s="59"/>
      <c r="N58" s="59">
        <v>0</v>
      </c>
      <c r="O58" s="59"/>
      <c r="P58" s="60"/>
      <c r="Q58" s="61">
        <f t="shared" si="5"/>
        <v>0</v>
      </c>
    </row>
    <row r="59" spans="2:17" ht="24.95" customHeight="1" x14ac:dyDescent="0.25">
      <c r="B59" s="48" t="s">
        <v>71</v>
      </c>
      <c r="C59" s="59"/>
      <c r="D59" s="60"/>
      <c r="E59" s="59"/>
      <c r="F59" s="59"/>
      <c r="G59" s="59"/>
      <c r="H59" s="59"/>
      <c r="I59" s="59"/>
      <c r="J59" s="59"/>
      <c r="K59" s="59"/>
      <c r="L59" s="59"/>
      <c r="M59" s="59"/>
      <c r="N59" s="59">
        <v>0</v>
      </c>
      <c r="O59" s="59"/>
      <c r="P59" s="60"/>
      <c r="Q59" s="61">
        <f t="shared" si="5"/>
        <v>0</v>
      </c>
    </row>
    <row r="60" spans="2:17" ht="24.95" customHeight="1" x14ac:dyDescent="0.25">
      <c r="B60" s="48" t="s">
        <v>72</v>
      </c>
      <c r="C60" s="59">
        <v>3000000</v>
      </c>
      <c r="D60" s="60"/>
      <c r="E60" s="59">
        <v>0</v>
      </c>
      <c r="F60" s="59">
        <v>0</v>
      </c>
      <c r="G60" s="59">
        <v>0</v>
      </c>
      <c r="H60" s="59"/>
      <c r="I60" s="59"/>
      <c r="J60" s="59"/>
      <c r="K60" s="59"/>
      <c r="L60" s="59"/>
      <c r="M60" s="59"/>
      <c r="N60" s="59">
        <v>0</v>
      </c>
      <c r="O60" s="59"/>
      <c r="P60" s="60"/>
      <c r="Q60" s="61">
        <f t="shared" si="5"/>
        <v>0</v>
      </c>
    </row>
    <row r="61" spans="2:17" ht="24.95" customHeight="1" x14ac:dyDescent="0.25">
      <c r="B61" s="62" t="s">
        <v>73</v>
      </c>
      <c r="C61" s="59">
        <v>500000</v>
      </c>
      <c r="D61" s="60">
        <v>4381512</v>
      </c>
      <c r="E61" s="59"/>
      <c r="F61" s="59"/>
      <c r="G61" s="59">
        <v>4381512.22</v>
      </c>
      <c r="H61" s="59"/>
      <c r="I61" s="59"/>
      <c r="J61" s="59"/>
      <c r="K61" s="59"/>
      <c r="L61" s="59"/>
      <c r="M61" s="59"/>
      <c r="N61" s="59">
        <v>0</v>
      </c>
      <c r="O61" s="59"/>
      <c r="P61" s="60"/>
      <c r="Q61" s="61">
        <f t="shared" si="5"/>
        <v>4381512.22</v>
      </c>
    </row>
    <row r="62" spans="2:17" ht="24.95" customHeight="1" x14ac:dyDescent="0.25">
      <c r="B62" s="56" t="s">
        <v>74</v>
      </c>
      <c r="C62" s="57">
        <f>SUM(C63:C65)</f>
        <v>3900000</v>
      </c>
      <c r="D62" s="57">
        <v>3300000</v>
      </c>
      <c r="E62" s="57">
        <f>SUM(E63:E65)</f>
        <v>0</v>
      </c>
      <c r="F62" s="57">
        <f>SUM(F63:F65)</f>
        <v>0</v>
      </c>
      <c r="G62" s="57">
        <f>SUM(G63:G65)</f>
        <v>0</v>
      </c>
      <c r="H62" s="57"/>
      <c r="I62" s="57"/>
      <c r="J62" s="57"/>
      <c r="K62" s="57"/>
      <c r="L62" s="57"/>
      <c r="M62" s="57"/>
      <c r="N62" s="57">
        <v>0</v>
      </c>
      <c r="O62" s="59"/>
      <c r="P62" s="60"/>
      <c r="Q62" s="61">
        <f t="shared" si="5"/>
        <v>0</v>
      </c>
    </row>
    <row r="63" spans="2:17" ht="24.95" customHeight="1" x14ac:dyDescent="0.25">
      <c r="B63" s="48" t="s">
        <v>75</v>
      </c>
      <c r="C63" s="59">
        <v>3900000</v>
      </c>
      <c r="D63" s="60"/>
      <c r="E63" s="59">
        <v>0</v>
      </c>
      <c r="F63" s="59">
        <v>0</v>
      </c>
      <c r="G63" s="59">
        <v>0</v>
      </c>
      <c r="H63" s="59"/>
      <c r="I63" s="59"/>
      <c r="J63" s="59"/>
      <c r="K63" s="59"/>
      <c r="L63" s="59"/>
      <c r="M63" s="59"/>
      <c r="N63" s="59">
        <v>0</v>
      </c>
      <c r="O63" s="59"/>
      <c r="P63" s="60"/>
      <c r="Q63" s="61">
        <f t="shared" si="5"/>
        <v>0</v>
      </c>
    </row>
    <row r="64" spans="2:17" ht="24.95" customHeight="1" x14ac:dyDescent="0.25">
      <c r="B64" s="48" t="s">
        <v>76</v>
      </c>
      <c r="C64" s="59"/>
      <c r="D64" s="60"/>
      <c r="E64" s="59"/>
      <c r="F64" s="59"/>
      <c r="G64" s="59"/>
      <c r="H64" s="59"/>
      <c r="I64" s="59"/>
      <c r="J64" s="59"/>
      <c r="K64" s="59"/>
      <c r="L64" s="59"/>
      <c r="M64" s="59"/>
      <c r="N64" s="59">
        <v>0</v>
      </c>
      <c r="O64" s="59"/>
      <c r="P64" s="60"/>
      <c r="Q64" s="61">
        <f t="shared" si="5"/>
        <v>0</v>
      </c>
    </row>
    <row r="65" spans="2:17" ht="24.95" customHeight="1" x14ac:dyDescent="0.25">
      <c r="B65" s="48" t="s">
        <v>77</v>
      </c>
      <c r="C65" s="59"/>
      <c r="D65" s="60"/>
      <c r="E65" s="59"/>
      <c r="F65" s="59"/>
      <c r="G65" s="59"/>
      <c r="H65" s="59"/>
      <c r="I65" s="59"/>
      <c r="J65" s="59"/>
      <c r="K65" s="59"/>
      <c r="L65" s="59"/>
      <c r="M65" s="59"/>
      <c r="N65" s="59">
        <v>0</v>
      </c>
      <c r="O65" s="59"/>
      <c r="P65" s="60"/>
      <c r="Q65" s="61">
        <f t="shared" si="5"/>
        <v>0</v>
      </c>
    </row>
    <row r="66" spans="2:17" ht="24.95" customHeight="1" x14ac:dyDescent="0.25">
      <c r="B66" s="62" t="s">
        <v>78</v>
      </c>
      <c r="C66" s="59"/>
      <c r="D66" s="60"/>
      <c r="E66" s="59"/>
      <c r="F66" s="59"/>
      <c r="G66" s="59"/>
      <c r="H66" s="59"/>
      <c r="I66" s="59"/>
      <c r="J66" s="59"/>
      <c r="K66" s="59"/>
      <c r="L66" s="59"/>
      <c r="M66" s="59"/>
      <c r="N66" s="59">
        <v>0</v>
      </c>
      <c r="O66" s="59"/>
      <c r="P66" s="60"/>
      <c r="Q66" s="61">
        <f t="shared" si="5"/>
        <v>0</v>
      </c>
    </row>
    <row r="67" spans="2:17" ht="24.95" customHeight="1" x14ac:dyDescent="0.25">
      <c r="B67" s="64" t="s">
        <v>79</v>
      </c>
      <c r="C67" s="57"/>
      <c r="D67" s="63"/>
      <c r="E67" s="57"/>
      <c r="F67" s="57"/>
      <c r="G67" s="57"/>
      <c r="H67" s="57"/>
      <c r="I67" s="57"/>
      <c r="J67" s="57"/>
      <c r="K67" s="57"/>
      <c r="L67" s="57"/>
      <c r="M67" s="57"/>
      <c r="N67" s="57">
        <v>0</v>
      </c>
      <c r="O67" s="59"/>
      <c r="P67" s="60"/>
      <c r="Q67" s="61">
        <f t="shared" si="5"/>
        <v>0</v>
      </c>
    </row>
    <row r="68" spans="2:17" ht="24.95" customHeight="1" x14ac:dyDescent="0.25">
      <c r="B68" s="48" t="s">
        <v>80</v>
      </c>
      <c r="C68" s="59"/>
      <c r="D68" s="60"/>
      <c r="E68" s="59"/>
      <c r="F68" s="59"/>
      <c r="G68" s="59"/>
      <c r="H68" s="59"/>
      <c r="I68" s="59"/>
      <c r="J68" s="59"/>
      <c r="K68" s="59"/>
      <c r="L68" s="59"/>
      <c r="M68" s="59"/>
      <c r="N68" s="59">
        <v>0</v>
      </c>
      <c r="O68" s="59"/>
      <c r="P68" s="60"/>
      <c r="Q68" s="61">
        <f t="shared" si="5"/>
        <v>0</v>
      </c>
    </row>
    <row r="69" spans="2:17" ht="24.95" customHeight="1" x14ac:dyDescent="0.25">
      <c r="B69" s="62" t="s">
        <v>81</v>
      </c>
      <c r="C69" s="59"/>
      <c r="D69" s="60"/>
      <c r="E69" s="59"/>
      <c r="F69" s="59"/>
      <c r="G69" s="59"/>
      <c r="H69" s="59"/>
      <c r="I69" s="59"/>
      <c r="J69" s="59"/>
      <c r="K69" s="59"/>
      <c r="L69" s="59"/>
      <c r="M69" s="59"/>
      <c r="N69" s="59">
        <v>0</v>
      </c>
      <c r="O69" s="59"/>
      <c r="P69" s="60"/>
      <c r="Q69" s="61">
        <f t="shared" si="5"/>
        <v>0</v>
      </c>
    </row>
    <row r="70" spans="2:17" ht="24.95" customHeight="1" x14ac:dyDescent="0.25">
      <c r="B70" s="56" t="s">
        <v>82</v>
      </c>
      <c r="C70" s="57">
        <f>SUM(C71:C73)</f>
        <v>0</v>
      </c>
      <c r="D70" s="63"/>
      <c r="E70" s="57">
        <f>SUM(E71:E73)</f>
        <v>0</v>
      </c>
      <c r="F70" s="57">
        <f>SUM(F71:F73)</f>
        <v>0</v>
      </c>
      <c r="G70" s="57">
        <f>SUM(G71:G73)</f>
        <v>0</v>
      </c>
      <c r="H70" s="57">
        <f t="shared" ref="H70:N70" si="9">SUM(H71:H73)</f>
        <v>0</v>
      </c>
      <c r="I70" s="57">
        <f t="shared" si="9"/>
        <v>0</v>
      </c>
      <c r="J70" s="57">
        <f t="shared" si="9"/>
        <v>0</v>
      </c>
      <c r="K70" s="57">
        <f t="shared" si="9"/>
        <v>0</v>
      </c>
      <c r="L70" s="57">
        <f t="shared" si="9"/>
        <v>0</v>
      </c>
      <c r="M70" s="57">
        <f t="shared" si="9"/>
        <v>0</v>
      </c>
      <c r="N70" s="57">
        <f t="shared" si="9"/>
        <v>0</v>
      </c>
      <c r="O70" s="59"/>
      <c r="P70" s="60"/>
      <c r="Q70" s="61">
        <f t="shared" si="5"/>
        <v>0</v>
      </c>
    </row>
    <row r="71" spans="2:17" ht="24.95" customHeight="1" x14ac:dyDescent="0.25">
      <c r="B71" s="48" t="s">
        <v>83</v>
      </c>
      <c r="C71" s="59"/>
      <c r="D71" s="60"/>
      <c r="E71" s="59"/>
      <c r="F71" s="59"/>
      <c r="G71" s="59"/>
      <c r="H71" s="59"/>
      <c r="I71" s="59"/>
      <c r="J71" s="59"/>
      <c r="K71" s="59"/>
      <c r="L71" s="59"/>
      <c r="M71" s="59"/>
      <c r="N71" s="59">
        <v>0</v>
      </c>
      <c r="O71" s="59"/>
      <c r="P71" s="60"/>
      <c r="Q71" s="61">
        <f t="shared" si="5"/>
        <v>0</v>
      </c>
    </row>
    <row r="72" spans="2:17" ht="24.95" customHeight="1" x14ac:dyDescent="0.25">
      <c r="B72" s="48" t="s">
        <v>84</v>
      </c>
      <c r="C72" s="59"/>
      <c r="D72" s="60"/>
      <c r="E72" s="59"/>
      <c r="F72" s="59"/>
      <c r="G72" s="59"/>
      <c r="H72" s="59"/>
      <c r="I72" s="59"/>
      <c r="J72" s="59"/>
      <c r="K72" s="59"/>
      <c r="L72" s="59"/>
      <c r="M72" s="59"/>
      <c r="N72" s="59">
        <v>0</v>
      </c>
      <c r="O72" s="59"/>
      <c r="P72" s="60"/>
      <c r="Q72" s="61">
        <f t="shared" si="5"/>
        <v>0</v>
      </c>
    </row>
    <row r="73" spans="2:17" ht="24.95" customHeight="1" x14ac:dyDescent="0.25">
      <c r="B73" s="62" t="s">
        <v>85</v>
      </c>
      <c r="C73" s="59"/>
      <c r="D73" s="60"/>
      <c r="E73" s="59"/>
      <c r="F73" s="59"/>
      <c r="G73" s="59"/>
      <c r="H73" s="59"/>
      <c r="I73" s="59"/>
      <c r="J73" s="59"/>
      <c r="K73" s="59"/>
      <c r="L73" s="59"/>
      <c r="M73" s="59"/>
      <c r="N73" s="59">
        <v>0</v>
      </c>
      <c r="O73" s="59"/>
      <c r="P73" s="60"/>
      <c r="Q73" s="61">
        <f t="shared" si="5"/>
        <v>0</v>
      </c>
    </row>
    <row r="74" spans="2:17" ht="24.95" customHeight="1" x14ac:dyDescent="0.25">
      <c r="B74" s="54" t="s">
        <v>86</v>
      </c>
      <c r="C74" s="65"/>
      <c r="D74" s="66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6"/>
      <c r="Q74" s="66"/>
    </row>
    <row r="75" spans="2:17" ht="24.95" customHeight="1" x14ac:dyDescent="0.25">
      <c r="B75" s="56" t="s">
        <v>87</v>
      </c>
      <c r="C75" s="67"/>
      <c r="D75" s="63"/>
      <c r="P75" s="60"/>
      <c r="Q75" s="61">
        <f t="shared" si="5"/>
        <v>0</v>
      </c>
    </row>
    <row r="76" spans="2:17" ht="24.95" customHeight="1" x14ac:dyDescent="0.25">
      <c r="B76" s="48" t="s">
        <v>88</v>
      </c>
      <c r="C76" s="68"/>
      <c r="D76" s="60"/>
      <c r="P76" s="60"/>
      <c r="Q76" s="61">
        <f t="shared" si="5"/>
        <v>0</v>
      </c>
    </row>
    <row r="77" spans="2:17" ht="24.95" customHeight="1" x14ac:dyDescent="0.25">
      <c r="B77" s="48" t="s">
        <v>89</v>
      </c>
      <c r="C77" s="68"/>
      <c r="D77" s="60"/>
      <c r="P77" s="60"/>
      <c r="Q77" s="61">
        <f t="shared" si="5"/>
        <v>0</v>
      </c>
    </row>
    <row r="78" spans="2:17" ht="24.95" customHeight="1" x14ac:dyDescent="0.25">
      <c r="B78" s="56" t="s">
        <v>90</v>
      </c>
      <c r="C78" s="67"/>
      <c r="D78" s="63"/>
      <c r="P78" s="60"/>
      <c r="Q78" s="61">
        <f t="shared" si="5"/>
        <v>0</v>
      </c>
    </row>
    <row r="79" spans="2:17" ht="24.95" customHeight="1" x14ac:dyDescent="0.25">
      <c r="B79" s="48" t="s">
        <v>91</v>
      </c>
      <c r="C79" s="68"/>
      <c r="D79" s="60"/>
      <c r="P79" s="60"/>
      <c r="Q79" s="61">
        <f t="shared" si="5"/>
        <v>0</v>
      </c>
    </row>
    <row r="80" spans="2:17" ht="24.95" customHeight="1" x14ac:dyDescent="0.25">
      <c r="B80" s="48" t="s">
        <v>92</v>
      </c>
      <c r="C80" s="68"/>
      <c r="D80" s="60"/>
      <c r="P80" s="60"/>
      <c r="Q80" s="61">
        <f t="shared" si="5"/>
        <v>0</v>
      </c>
    </row>
    <row r="81" spans="2:17" ht="24.95" customHeight="1" x14ac:dyDescent="0.25">
      <c r="B81" s="56" t="s">
        <v>93</v>
      </c>
      <c r="C81" s="67"/>
      <c r="D81" s="63"/>
      <c r="P81" s="60"/>
      <c r="Q81" s="61">
        <f t="shared" ref="Q81:Q82" si="10">+E81+F81+G81+H81+I81+J81+K81+L81+M81+N81+O81+P81</f>
        <v>0</v>
      </c>
    </row>
    <row r="82" spans="2:17" ht="24.95" customHeight="1" x14ac:dyDescent="0.25">
      <c r="B82" s="48" t="s">
        <v>94</v>
      </c>
      <c r="C82" s="68"/>
      <c r="D82" s="60"/>
      <c r="P82" s="60"/>
      <c r="Q82" s="61">
        <f t="shared" si="10"/>
        <v>0</v>
      </c>
    </row>
    <row r="83" spans="2:17" x14ac:dyDescent="0.25">
      <c r="B83" s="69" t="s">
        <v>95</v>
      </c>
      <c r="C83" s="70">
        <f>+C10+C16+C26+C36+C44+C52+C62+C67+C70</f>
        <v>1024795636</v>
      </c>
      <c r="D83" s="70">
        <f>+D10+D16+D26+D36+D52+D62</f>
        <v>0</v>
      </c>
      <c r="E83" s="70">
        <f t="shared" ref="E83:P83" si="11">+E10+E16+E26+E36+E44+E52+E62+E67+E70</f>
        <v>34516386.939999998</v>
      </c>
      <c r="F83" s="71">
        <f t="shared" si="11"/>
        <v>78356760.780000001</v>
      </c>
      <c r="G83" s="70">
        <f t="shared" si="11"/>
        <v>50464106.840000004</v>
      </c>
      <c r="H83" s="70">
        <f t="shared" si="11"/>
        <v>136014282.98000002</v>
      </c>
      <c r="I83" s="71">
        <f t="shared" si="11"/>
        <v>0</v>
      </c>
      <c r="J83" s="71">
        <f t="shared" si="11"/>
        <v>0</v>
      </c>
      <c r="K83" s="71">
        <f t="shared" si="11"/>
        <v>0</v>
      </c>
      <c r="L83" s="71">
        <f t="shared" si="11"/>
        <v>0</v>
      </c>
      <c r="M83" s="71">
        <f t="shared" si="11"/>
        <v>0</v>
      </c>
      <c r="N83" s="71">
        <f t="shared" si="11"/>
        <v>0</v>
      </c>
      <c r="O83" s="71">
        <f t="shared" si="11"/>
        <v>0</v>
      </c>
      <c r="P83" s="70">
        <f t="shared" si="11"/>
        <v>0</v>
      </c>
      <c r="Q83" s="72">
        <f>+E83+F83+G83+H83+I83+J83+K83+L83+M83+N83+O83+P83</f>
        <v>299351537.54000002</v>
      </c>
    </row>
    <row r="84" spans="2:17" x14ac:dyDescent="0.25">
      <c r="B84" s="73" t="s">
        <v>113</v>
      </c>
    </row>
    <row r="85" spans="2:17" x14ac:dyDescent="0.25">
      <c r="B85" s="74" t="s">
        <v>114</v>
      </c>
    </row>
    <row r="86" spans="2:17" ht="30" x14ac:dyDescent="0.25">
      <c r="B86" s="74" t="s">
        <v>115</v>
      </c>
    </row>
    <row r="87" spans="2:17" ht="30" x14ac:dyDescent="0.25">
      <c r="B87" s="74" t="s">
        <v>116</v>
      </c>
    </row>
    <row r="88" spans="2:17" ht="30" x14ac:dyDescent="0.25">
      <c r="B88" s="74" t="s">
        <v>117</v>
      </c>
    </row>
    <row r="89" spans="2:17" ht="30" x14ac:dyDescent="0.25">
      <c r="B89" s="74" t="s">
        <v>118</v>
      </c>
    </row>
    <row r="90" spans="2:17" x14ac:dyDescent="0.25">
      <c r="B90" s="74" t="s">
        <v>119</v>
      </c>
    </row>
    <row r="91" spans="2:17" x14ac:dyDescent="0.25">
      <c r="B91" s="48"/>
    </row>
    <row r="92" spans="2:17" x14ac:dyDescent="0.25">
      <c r="B92" s="48"/>
    </row>
    <row r="93" spans="2:17" x14ac:dyDescent="0.25">
      <c r="B93" s="101" t="s">
        <v>124</v>
      </c>
      <c r="C93" s="101"/>
      <c r="K93" s="101" t="s">
        <v>102</v>
      </c>
      <c r="L93" s="101"/>
      <c r="M93" s="101"/>
      <c r="N93" s="101"/>
    </row>
    <row r="94" spans="2:17" ht="37.5" customHeight="1" x14ac:dyDescent="0.25">
      <c r="B94" s="115" t="s">
        <v>125</v>
      </c>
      <c r="C94" s="115"/>
      <c r="H94" s="76"/>
      <c r="I94" s="76"/>
      <c r="J94" s="76"/>
      <c r="K94" s="114" t="s">
        <v>123</v>
      </c>
      <c r="L94" s="114"/>
      <c r="M94" s="114"/>
      <c r="N94" s="114"/>
    </row>
    <row r="95" spans="2:17" x14ac:dyDescent="0.25">
      <c r="B95" s="80"/>
      <c r="H95" s="77"/>
      <c r="I95" s="77"/>
      <c r="J95" s="77"/>
      <c r="K95" s="78"/>
      <c r="L95" s="78"/>
      <c r="M95" s="78"/>
      <c r="N95" s="78"/>
    </row>
    <row r="96" spans="2:17" x14ac:dyDescent="0.25">
      <c r="D96" s="101" t="s">
        <v>99</v>
      </c>
      <c r="E96" s="101"/>
      <c r="F96" s="101"/>
    </row>
    <row r="97" spans="1:17" ht="33.75" customHeight="1" x14ac:dyDescent="0.25">
      <c r="A97" s="75" t="s">
        <v>96</v>
      </c>
      <c r="D97" s="114" t="s">
        <v>126</v>
      </c>
      <c r="E97" s="114"/>
      <c r="F97" s="114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</row>
    <row r="98" spans="1:17" x14ac:dyDescent="0.25">
      <c r="D98" s="101"/>
      <c r="E98" s="101"/>
      <c r="F98" s="101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</row>
    <row r="99" spans="1:17" x14ac:dyDescent="0.25">
      <c r="C99" s="79"/>
      <c r="D99" s="79"/>
    </row>
    <row r="100" spans="1:17" x14ac:dyDescent="0.25">
      <c r="B100" s="115"/>
      <c r="C100" s="115"/>
      <c r="D100" s="115"/>
    </row>
    <row r="101" spans="1:17" x14ac:dyDescent="0.25">
      <c r="B101" s="81" t="s">
        <v>97</v>
      </c>
      <c r="C101" s="81"/>
      <c r="D101" s="81"/>
    </row>
    <row r="102" spans="1:17" ht="21" customHeight="1" x14ac:dyDescent="0.25">
      <c r="B102" s="79" t="s">
        <v>98</v>
      </c>
      <c r="C102" s="79"/>
    </row>
    <row r="103" spans="1:17" x14ac:dyDescent="0.25">
      <c r="B103" s="101"/>
      <c r="C103" s="101"/>
      <c r="D103" s="101"/>
    </row>
  </sheetData>
  <mergeCells count="17">
    <mergeCell ref="B93:C93"/>
    <mergeCell ref="B94:C94"/>
    <mergeCell ref="B103:D103"/>
    <mergeCell ref="B1:Q1"/>
    <mergeCell ref="B2:Q2"/>
    <mergeCell ref="B3:Q3"/>
    <mergeCell ref="B4:Q4"/>
    <mergeCell ref="B7:B8"/>
    <mergeCell ref="C7:C8"/>
    <mergeCell ref="D7:D8"/>
    <mergeCell ref="E7:Q7"/>
    <mergeCell ref="K94:N94"/>
    <mergeCell ref="D97:F97"/>
    <mergeCell ref="D98:F98"/>
    <mergeCell ref="B100:D100"/>
    <mergeCell ref="D96:F96"/>
    <mergeCell ref="K93:N93"/>
  </mergeCells>
  <pageMargins left="0.23622047244094491" right="0.23622047244094491" top="0.74803149606299213" bottom="0.74803149606299213" header="0.31496062992125984" footer="0.31496062992125984"/>
  <pageSetup paperSize="119" scale="60" orientation="landscape" r:id="rId1"/>
  <colBreaks count="1" manualBreakCount="1">
    <brk id="17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3"/>
  <sheetViews>
    <sheetView view="pageBreakPreview" topLeftCell="B76" zoomScale="60" zoomScaleNormal="100" workbookViewId="0">
      <selection activeCell="B4" sqref="B4:Q4"/>
    </sheetView>
  </sheetViews>
  <sheetFormatPr defaultColWidth="11.42578125" defaultRowHeight="15" x14ac:dyDescent="0.25"/>
  <cols>
    <col min="1" max="1" width="5.85546875" hidden="1" customWidth="1"/>
    <col min="2" max="2" width="80.7109375" style="3" customWidth="1"/>
    <col min="3" max="3" width="36.42578125" customWidth="1"/>
    <col min="4" max="4" width="24" customWidth="1"/>
    <col min="5" max="5" width="25.85546875" customWidth="1"/>
    <col min="6" max="6" width="21.5703125" customWidth="1"/>
    <col min="7" max="16" width="14.5703125" customWidth="1"/>
    <col min="17" max="17" width="23.140625" customWidth="1"/>
  </cols>
  <sheetData>
    <row r="1" spans="2:18" ht="28.5" customHeight="1" x14ac:dyDescent="0.3">
      <c r="B1" s="85" t="s">
        <v>0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38"/>
    </row>
    <row r="2" spans="2:18" ht="21" customHeight="1" x14ac:dyDescent="0.3">
      <c r="B2" s="87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37"/>
    </row>
    <row r="3" spans="2:18" ht="18.75" x14ac:dyDescent="0.3">
      <c r="B3" s="89">
        <v>2022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38"/>
    </row>
    <row r="4" spans="2:18" ht="15.75" customHeight="1" x14ac:dyDescent="0.3">
      <c r="B4" s="91" t="s">
        <v>2</v>
      </c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38"/>
    </row>
    <row r="5" spans="2:18" ht="15.75" customHeight="1" x14ac:dyDescent="0.25">
      <c r="B5" s="27" t="s">
        <v>3</v>
      </c>
      <c r="C5" s="27"/>
      <c r="D5" s="27"/>
    </row>
    <row r="7" spans="2:18" ht="15" customHeight="1" x14ac:dyDescent="0.25">
      <c r="B7" s="93" t="s">
        <v>4</v>
      </c>
      <c r="C7" s="94" t="s">
        <v>5</v>
      </c>
      <c r="D7" s="94" t="s">
        <v>6</v>
      </c>
      <c r="E7" s="97" t="s">
        <v>7</v>
      </c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9"/>
    </row>
    <row r="8" spans="2:18" ht="30" customHeight="1" x14ac:dyDescent="0.35">
      <c r="B8" s="93"/>
      <c r="C8" s="95"/>
      <c r="D8" s="95"/>
      <c r="E8" s="23" t="s">
        <v>8</v>
      </c>
      <c r="F8" s="23" t="s">
        <v>9</v>
      </c>
      <c r="G8" s="23" t="s">
        <v>10</v>
      </c>
      <c r="H8" s="23" t="s">
        <v>11</v>
      </c>
      <c r="I8" s="24" t="s">
        <v>12</v>
      </c>
      <c r="J8" s="23" t="s">
        <v>13</v>
      </c>
      <c r="K8" s="24" t="s">
        <v>14</v>
      </c>
      <c r="L8" s="23" t="s">
        <v>15</v>
      </c>
      <c r="M8" s="23" t="s">
        <v>16</v>
      </c>
      <c r="N8" s="23" t="s">
        <v>17</v>
      </c>
      <c r="O8" s="23" t="s">
        <v>18</v>
      </c>
      <c r="P8" s="24" t="s">
        <v>19</v>
      </c>
      <c r="Q8" s="23" t="s">
        <v>20</v>
      </c>
    </row>
    <row r="9" spans="2:18" s="5" customFormat="1" ht="27" customHeight="1" x14ac:dyDescent="0.3">
      <c r="B9" s="4" t="s">
        <v>21</v>
      </c>
      <c r="C9" s="30">
        <f>+C10+C16+C26+C36+C44+C52+C62+C67+C70</f>
        <v>1024795636</v>
      </c>
      <c r="D9" s="9">
        <f>+D10+D16+D26+D36+D44+D52+D62+D67+D70</f>
        <v>0</v>
      </c>
      <c r="E9" s="9">
        <f t="shared" ref="E9:P9" si="0">+E10+E16+E26+E36+E44+E52+E62+E67+E70</f>
        <v>34516386.939999998</v>
      </c>
      <c r="F9" s="9">
        <f t="shared" si="0"/>
        <v>78356760.780000001</v>
      </c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>+E9+F9+G9+H9+I9+J9+K9+L9+M9+N9+O9+P9</f>
        <v>112873147.72</v>
      </c>
    </row>
    <row r="10" spans="2:18" s="5" customFormat="1" ht="27" customHeight="1" x14ac:dyDescent="0.35">
      <c r="B10" s="6" t="s">
        <v>22</v>
      </c>
      <c r="C10" s="31">
        <f>SUM(C11:C15)</f>
        <v>493015272</v>
      </c>
      <c r="D10" s="10">
        <f>SUM(D11:D15)</f>
        <v>0</v>
      </c>
      <c r="E10" s="10">
        <f t="shared" ref="E10:N10" si="1">SUM(E11:E15)</f>
        <v>31761117.390000001</v>
      </c>
      <c r="F10" s="10">
        <f t="shared" si="1"/>
        <v>31693384.16</v>
      </c>
      <c r="G10" s="10">
        <f t="shared" si="1"/>
        <v>0</v>
      </c>
      <c r="H10" s="10">
        <f t="shared" si="1"/>
        <v>0</v>
      </c>
      <c r="I10" s="10">
        <f t="shared" si="1"/>
        <v>0</v>
      </c>
      <c r="J10" s="10">
        <f t="shared" si="1"/>
        <v>0</v>
      </c>
      <c r="K10" s="10">
        <f>SUM(K11:K15)</f>
        <v>0</v>
      </c>
      <c r="L10" s="10">
        <f t="shared" ref="L10" si="2">SUM(L11:L15)</f>
        <v>0</v>
      </c>
      <c r="M10" s="10">
        <f t="shared" si="1"/>
        <v>0</v>
      </c>
      <c r="N10" s="10">
        <f t="shared" si="1"/>
        <v>0</v>
      </c>
      <c r="O10" s="11">
        <f>+O11+O12+O13+O14+O15</f>
        <v>0</v>
      </c>
      <c r="P10" s="11">
        <f>+P11+P12+P13+P14+P15</f>
        <v>0</v>
      </c>
      <c r="Q10" s="10">
        <f>SUM(Q11:Q15)</f>
        <v>63454501.549999997</v>
      </c>
    </row>
    <row r="11" spans="2:18" s="5" customFormat="1" ht="27" customHeight="1" x14ac:dyDescent="0.35">
      <c r="B11" s="7" t="s">
        <v>23</v>
      </c>
      <c r="C11" s="32">
        <v>375747353</v>
      </c>
      <c r="D11" s="13">
        <v>2160000</v>
      </c>
      <c r="E11" s="12">
        <v>26334286.199999999</v>
      </c>
      <c r="F11" s="12">
        <v>26255586.199999999</v>
      </c>
      <c r="G11" s="12"/>
      <c r="H11" s="12"/>
      <c r="I11" s="12"/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3">
        <v>0</v>
      </c>
      <c r="P11" s="13">
        <v>0</v>
      </c>
      <c r="Q11" s="14">
        <f>+E11+F11+G11+H11+I11+J11+K11+L11+M11+N11+O11+P11</f>
        <v>52589872.399999999</v>
      </c>
    </row>
    <row r="12" spans="2:18" s="5" customFormat="1" ht="27" customHeight="1" x14ac:dyDescent="0.35">
      <c r="B12" s="7" t="s">
        <v>24</v>
      </c>
      <c r="C12" s="32">
        <v>67781665</v>
      </c>
      <c r="D12" s="13"/>
      <c r="E12" s="12">
        <v>1437000</v>
      </c>
      <c r="F12" s="12">
        <v>1460000</v>
      </c>
      <c r="G12" s="12"/>
      <c r="H12" s="12">
        <v>0</v>
      </c>
      <c r="I12" s="12"/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3">
        <v>0</v>
      </c>
      <c r="P12" s="13">
        <v>0</v>
      </c>
      <c r="Q12" s="14">
        <f>+E12+F12+G12+H12+I12+J12+K12+L12+M12+N12+O12+P12</f>
        <v>2897000</v>
      </c>
    </row>
    <row r="13" spans="2:18" s="5" customFormat="1" ht="27" customHeight="1" x14ac:dyDescent="0.35">
      <c r="B13" s="7" t="s">
        <v>25</v>
      </c>
      <c r="C13" s="32"/>
      <c r="D13" s="13"/>
      <c r="E13" s="12"/>
      <c r="F13" s="12"/>
      <c r="G13" s="12"/>
      <c r="H13" s="12"/>
      <c r="I13" s="12"/>
      <c r="J13" s="12"/>
      <c r="K13" s="12"/>
      <c r="L13" s="12"/>
      <c r="M13" s="12"/>
      <c r="N13" s="12">
        <v>0</v>
      </c>
      <c r="O13" s="13"/>
      <c r="P13" s="13"/>
      <c r="Q13" s="14">
        <f t="shared" ref="Q13:Q14" si="3">+E13+F13+G13+H13+I13+J13+K13+L13+M13+N13+O13</f>
        <v>0</v>
      </c>
    </row>
    <row r="14" spans="2:18" s="5" customFormat="1" ht="27" customHeight="1" x14ac:dyDescent="0.35">
      <c r="B14" s="7" t="s">
        <v>26</v>
      </c>
      <c r="C14" s="32"/>
      <c r="D14" s="13" t="s">
        <v>100</v>
      </c>
      <c r="E14" s="12"/>
      <c r="F14" s="12"/>
      <c r="G14" s="12"/>
      <c r="H14" s="12"/>
      <c r="I14" s="12"/>
      <c r="J14" s="12"/>
      <c r="K14" s="12"/>
      <c r="L14" s="12"/>
      <c r="M14" s="12"/>
      <c r="N14" s="12">
        <v>0</v>
      </c>
      <c r="O14" s="13"/>
      <c r="P14" s="13"/>
      <c r="Q14" s="14">
        <f t="shared" si="3"/>
        <v>0</v>
      </c>
    </row>
    <row r="15" spans="2:18" s="5" customFormat="1" ht="27" customHeight="1" x14ac:dyDescent="0.35">
      <c r="B15" s="7" t="s">
        <v>27</v>
      </c>
      <c r="C15" s="32">
        <v>49486254</v>
      </c>
      <c r="D15" s="13">
        <v>-2160000</v>
      </c>
      <c r="E15" s="12">
        <v>3989831.19</v>
      </c>
      <c r="F15" s="12">
        <v>3977797.96</v>
      </c>
      <c r="G15" s="12">
        <v>0</v>
      </c>
      <c r="H15" s="12">
        <v>0</v>
      </c>
      <c r="I15" s="12"/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3">
        <v>0</v>
      </c>
      <c r="P15" s="13">
        <v>0</v>
      </c>
      <c r="Q15" s="14">
        <f>+E15+F15+G15+H15+I15+J15+K15+L15+M15+N15+O15+P15</f>
        <v>7967629.1500000004</v>
      </c>
    </row>
    <row r="16" spans="2:18" s="5" customFormat="1" ht="27" customHeight="1" x14ac:dyDescent="0.35">
      <c r="B16" s="6" t="s">
        <v>28</v>
      </c>
      <c r="C16" s="31">
        <f>SUM(C17:C25)</f>
        <v>180335892</v>
      </c>
      <c r="D16" s="10">
        <f>SUM(D17:D25)</f>
        <v>-10781512</v>
      </c>
      <c r="E16" s="10">
        <f t="shared" ref="E16:P16" si="4">SUM(E17:E25)</f>
        <v>2755269.55</v>
      </c>
      <c r="F16" s="10">
        <f t="shared" si="4"/>
        <v>10551527.290000001</v>
      </c>
      <c r="G16" s="10">
        <f t="shared" si="4"/>
        <v>0</v>
      </c>
      <c r="H16" s="10">
        <f t="shared" si="4"/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0">
        <f t="shared" si="4"/>
        <v>0</v>
      </c>
      <c r="M16" s="10">
        <f t="shared" si="4"/>
        <v>0</v>
      </c>
      <c r="N16" s="10">
        <f t="shared" si="4"/>
        <v>0</v>
      </c>
      <c r="O16" s="10">
        <f t="shared" si="4"/>
        <v>0</v>
      </c>
      <c r="P16" s="10">
        <f t="shared" si="4"/>
        <v>0</v>
      </c>
      <c r="Q16" s="11">
        <f>+Q17+Q18+Q19+Q20+Q21+Q22+Q23+Q24+Q25</f>
        <v>13306796.84</v>
      </c>
    </row>
    <row r="17" spans="2:17" s="5" customFormat="1" ht="27" customHeight="1" x14ac:dyDescent="0.35">
      <c r="B17" s="7" t="s">
        <v>29</v>
      </c>
      <c r="C17" s="32">
        <v>33780000</v>
      </c>
      <c r="D17" s="13">
        <v>0</v>
      </c>
      <c r="E17" s="12">
        <v>1991078.74</v>
      </c>
      <c r="F17" s="12">
        <v>2145419.21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3">
        <v>0</v>
      </c>
      <c r="P17" s="13">
        <v>0</v>
      </c>
      <c r="Q17" s="14">
        <f t="shared" ref="Q17:Q80" si="5">+E17+F17+G17+H17+I17+J17+K17+L17+M17+N17+O17+P17</f>
        <v>4136497.95</v>
      </c>
    </row>
    <row r="18" spans="2:17" s="5" customFormat="1" ht="27" customHeight="1" x14ac:dyDescent="0.35">
      <c r="B18" s="7" t="s">
        <v>30</v>
      </c>
      <c r="C18" s="32">
        <v>5800000</v>
      </c>
      <c r="D18" s="13">
        <v>0</v>
      </c>
      <c r="E18" s="12">
        <v>0</v>
      </c>
      <c r="F18" s="12">
        <v>488754.68</v>
      </c>
      <c r="G18" s="12">
        <v>0</v>
      </c>
      <c r="H18" s="12"/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3"/>
      <c r="P18" s="13">
        <v>0</v>
      </c>
      <c r="Q18" s="14">
        <f t="shared" si="5"/>
        <v>488754.68</v>
      </c>
    </row>
    <row r="19" spans="2:17" s="5" customFormat="1" ht="27" customHeight="1" x14ac:dyDescent="0.35">
      <c r="B19" s="7" t="s">
        <v>31</v>
      </c>
      <c r="C19" s="32">
        <v>31000000</v>
      </c>
      <c r="D19" s="13">
        <v>-10037512</v>
      </c>
      <c r="E19" s="12">
        <v>0</v>
      </c>
      <c r="F19" s="12">
        <v>273230</v>
      </c>
      <c r="G19" s="12"/>
      <c r="H19" s="12"/>
      <c r="I19" s="12"/>
      <c r="J19" s="12"/>
      <c r="K19" s="12">
        <v>0</v>
      </c>
      <c r="L19" s="12"/>
      <c r="M19" s="12"/>
      <c r="N19" s="12"/>
      <c r="O19" s="13"/>
      <c r="P19" s="13"/>
      <c r="Q19" s="14">
        <f t="shared" si="5"/>
        <v>273230</v>
      </c>
    </row>
    <row r="20" spans="2:17" s="5" customFormat="1" ht="27" customHeight="1" x14ac:dyDescent="0.35">
      <c r="B20" s="7" t="s">
        <v>32</v>
      </c>
      <c r="C20" s="32">
        <v>2600000</v>
      </c>
      <c r="D20" s="13"/>
      <c r="E20" s="12">
        <v>0</v>
      </c>
      <c r="F20" s="12">
        <v>28000</v>
      </c>
      <c r="G20" s="12"/>
      <c r="H20" s="12"/>
      <c r="I20" s="12"/>
      <c r="J20" s="12"/>
      <c r="K20" s="12">
        <v>0</v>
      </c>
      <c r="L20" s="12"/>
      <c r="M20" s="12"/>
      <c r="N20" s="12"/>
      <c r="O20" s="13"/>
      <c r="P20" s="13"/>
      <c r="Q20" s="14">
        <f t="shared" si="5"/>
        <v>28000</v>
      </c>
    </row>
    <row r="21" spans="2:17" s="5" customFormat="1" ht="27" customHeight="1" x14ac:dyDescent="0.35">
      <c r="B21" s="7" t="s">
        <v>33</v>
      </c>
      <c r="C21" s="32">
        <v>13025891</v>
      </c>
      <c r="D21" s="13">
        <v>2206000</v>
      </c>
      <c r="E21" s="12">
        <v>565259.18000000005</v>
      </c>
      <c r="F21" s="12">
        <v>1578144.83</v>
      </c>
      <c r="G21" s="12"/>
      <c r="H21" s="12"/>
      <c r="I21" s="12"/>
      <c r="J21" s="12"/>
      <c r="K21" s="12"/>
      <c r="L21" s="12"/>
      <c r="M21" s="12"/>
      <c r="N21" s="12"/>
      <c r="O21" s="13"/>
      <c r="P21" s="13"/>
      <c r="Q21" s="14">
        <f t="shared" si="5"/>
        <v>2143404.0100000002</v>
      </c>
    </row>
    <row r="22" spans="2:17" s="5" customFormat="1" ht="27" customHeight="1" x14ac:dyDescent="0.35">
      <c r="B22" s="7" t="s">
        <v>34</v>
      </c>
      <c r="C22" s="32">
        <v>12600000</v>
      </c>
      <c r="D22" s="13"/>
      <c r="E22" s="12"/>
      <c r="F22" s="12">
        <v>1369799.12</v>
      </c>
      <c r="G22" s="12"/>
      <c r="H22" s="12"/>
      <c r="I22" s="12"/>
      <c r="J22" s="12"/>
      <c r="K22" s="12"/>
      <c r="L22" s="12"/>
      <c r="M22" s="12"/>
      <c r="N22" s="12"/>
      <c r="O22" s="13"/>
      <c r="P22" s="13"/>
      <c r="Q22" s="14">
        <f t="shared" si="5"/>
        <v>1369799.12</v>
      </c>
    </row>
    <row r="23" spans="2:17" s="5" customFormat="1" ht="45.75" customHeight="1" x14ac:dyDescent="0.35">
      <c r="B23" s="25" t="s">
        <v>35</v>
      </c>
      <c r="C23" s="32">
        <v>29590000</v>
      </c>
      <c r="D23" s="13"/>
      <c r="E23" s="12">
        <v>0</v>
      </c>
      <c r="F23" s="12">
        <v>843209.61</v>
      </c>
      <c r="G23" s="12"/>
      <c r="H23" s="12"/>
      <c r="I23" s="12"/>
      <c r="J23" s="12"/>
      <c r="K23" s="12"/>
      <c r="L23" s="12"/>
      <c r="M23" s="12"/>
      <c r="N23" s="12"/>
      <c r="O23" s="13"/>
      <c r="P23" s="13"/>
      <c r="Q23" s="14">
        <f t="shared" si="5"/>
        <v>843209.61</v>
      </c>
    </row>
    <row r="24" spans="2:17" s="5" customFormat="1" ht="43.5" customHeight="1" x14ac:dyDescent="0.35">
      <c r="B24" s="25" t="s">
        <v>36</v>
      </c>
      <c r="C24" s="32">
        <v>30340000</v>
      </c>
      <c r="D24" s="13">
        <v>-4450000</v>
      </c>
      <c r="E24" s="12">
        <v>198931.63</v>
      </c>
      <c r="F24" s="12">
        <v>1382086.64</v>
      </c>
      <c r="G24" s="12"/>
      <c r="H24" s="12"/>
      <c r="I24" s="12"/>
      <c r="J24" s="12"/>
      <c r="K24" s="12"/>
      <c r="L24" s="12"/>
      <c r="M24" s="12"/>
      <c r="N24" s="12"/>
      <c r="O24" s="13"/>
      <c r="P24" s="13"/>
      <c r="Q24" s="14">
        <f t="shared" si="5"/>
        <v>1581018.27</v>
      </c>
    </row>
    <row r="25" spans="2:17" s="5" customFormat="1" ht="27" customHeight="1" x14ac:dyDescent="0.35">
      <c r="B25" s="7" t="s">
        <v>37</v>
      </c>
      <c r="C25" s="32">
        <v>21600001</v>
      </c>
      <c r="D25" s="13">
        <v>1500000</v>
      </c>
      <c r="E25" s="12"/>
      <c r="F25" s="12">
        <v>2442883.2000000002</v>
      </c>
      <c r="G25" s="12"/>
      <c r="H25" s="12"/>
      <c r="I25" s="12">
        <v>0</v>
      </c>
      <c r="J25" s="12"/>
      <c r="K25" s="12">
        <v>0</v>
      </c>
      <c r="L25" s="12">
        <v>0</v>
      </c>
      <c r="M25" s="12"/>
      <c r="N25" s="12">
        <v>0</v>
      </c>
      <c r="O25" s="2"/>
      <c r="P25" s="13"/>
      <c r="Q25" s="14">
        <f t="shared" si="5"/>
        <v>2442883.2000000002</v>
      </c>
    </row>
    <row r="26" spans="2:17" s="5" customFormat="1" ht="27" customHeight="1" x14ac:dyDescent="0.35">
      <c r="B26" s="6" t="s">
        <v>38</v>
      </c>
      <c r="C26" s="31">
        <f>SUM(C27:C35)</f>
        <v>309474472</v>
      </c>
      <c r="D26" s="10">
        <f>SUM(D27:D35)</f>
        <v>-13320000</v>
      </c>
      <c r="E26" s="10">
        <f t="shared" ref="E26:P26" si="6">SUM(E27:E35)</f>
        <v>0</v>
      </c>
      <c r="F26" s="10">
        <f t="shared" si="6"/>
        <v>34303911.799999997</v>
      </c>
      <c r="G26" s="10">
        <f t="shared" si="6"/>
        <v>0</v>
      </c>
      <c r="H26" s="10">
        <f t="shared" si="6"/>
        <v>0</v>
      </c>
      <c r="I26" s="10">
        <f t="shared" si="6"/>
        <v>0</v>
      </c>
      <c r="J26" s="10">
        <f t="shared" si="6"/>
        <v>0</v>
      </c>
      <c r="K26" s="10">
        <f t="shared" si="6"/>
        <v>0</v>
      </c>
      <c r="L26" s="10">
        <f t="shared" si="6"/>
        <v>0</v>
      </c>
      <c r="M26" s="10">
        <f t="shared" si="6"/>
        <v>0</v>
      </c>
      <c r="N26" s="10">
        <f t="shared" si="6"/>
        <v>0</v>
      </c>
      <c r="O26" s="10">
        <f t="shared" si="6"/>
        <v>0</v>
      </c>
      <c r="P26" s="10">
        <f t="shared" si="6"/>
        <v>0</v>
      </c>
      <c r="Q26" s="11">
        <f>+Q27+Q28+Q29+Q30+Q31+Q33+Q32+Q34+Q35+Q36+Q37</f>
        <v>34303911.799999997</v>
      </c>
    </row>
    <row r="27" spans="2:17" s="5" customFormat="1" ht="27" customHeight="1" x14ac:dyDescent="0.35">
      <c r="B27" s="7" t="s">
        <v>39</v>
      </c>
      <c r="C27" s="32">
        <v>7700000</v>
      </c>
      <c r="D27" s="13">
        <v>-3980000</v>
      </c>
      <c r="E27" s="12">
        <v>0</v>
      </c>
      <c r="F27" s="12">
        <v>33830</v>
      </c>
      <c r="G27" s="12">
        <v>0</v>
      </c>
      <c r="H27" s="12"/>
      <c r="I27" s="12"/>
      <c r="J27" s="12">
        <v>0</v>
      </c>
      <c r="K27" s="12"/>
      <c r="L27" s="12">
        <v>0</v>
      </c>
      <c r="M27" s="12"/>
      <c r="N27" s="12"/>
      <c r="O27" s="12"/>
      <c r="P27" s="13"/>
      <c r="Q27" s="14">
        <f t="shared" si="5"/>
        <v>33830</v>
      </c>
    </row>
    <row r="28" spans="2:17" s="5" customFormat="1" ht="27" customHeight="1" x14ac:dyDescent="0.35">
      <c r="B28" s="7" t="s">
        <v>40</v>
      </c>
      <c r="C28" s="32">
        <v>10700000</v>
      </c>
      <c r="D28" s="13">
        <v>50000</v>
      </c>
      <c r="E28" s="12">
        <v>0</v>
      </c>
      <c r="F28" s="12">
        <v>156940</v>
      </c>
      <c r="G28" s="12"/>
      <c r="H28" s="12"/>
      <c r="I28" s="12"/>
      <c r="J28" s="12">
        <v>0</v>
      </c>
      <c r="K28" s="12">
        <v>0</v>
      </c>
      <c r="L28" s="12">
        <v>0</v>
      </c>
      <c r="M28" s="12"/>
      <c r="N28" s="12">
        <v>0</v>
      </c>
      <c r="O28" s="12"/>
      <c r="P28" s="13"/>
      <c r="Q28" s="14">
        <f t="shared" si="5"/>
        <v>156940</v>
      </c>
    </row>
    <row r="29" spans="2:17" s="5" customFormat="1" ht="27" customHeight="1" x14ac:dyDescent="0.35">
      <c r="B29" s="7" t="s">
        <v>41</v>
      </c>
      <c r="C29" s="32">
        <v>228422500</v>
      </c>
      <c r="D29" s="13">
        <v>-10000000</v>
      </c>
      <c r="E29" s="12">
        <v>0</v>
      </c>
      <c r="F29" s="12">
        <v>33400000</v>
      </c>
      <c r="G29" s="12"/>
      <c r="H29" s="12"/>
      <c r="I29" s="12"/>
      <c r="J29" s="12">
        <v>0</v>
      </c>
      <c r="K29" s="12">
        <v>0</v>
      </c>
      <c r="L29" s="12">
        <v>0</v>
      </c>
      <c r="M29" s="12"/>
      <c r="N29" s="12"/>
      <c r="O29" s="12"/>
      <c r="P29" s="13"/>
      <c r="Q29" s="14">
        <f t="shared" si="5"/>
        <v>33400000</v>
      </c>
    </row>
    <row r="30" spans="2:17" s="5" customFormat="1" ht="27" customHeight="1" x14ac:dyDescent="0.35">
      <c r="B30" s="7" t="s">
        <v>42</v>
      </c>
      <c r="C30" s="32">
        <v>3499999</v>
      </c>
      <c r="D30" s="13"/>
      <c r="E30" s="12">
        <v>0</v>
      </c>
      <c r="F30" s="12"/>
      <c r="G30" s="12"/>
      <c r="H30" s="12"/>
      <c r="I30" s="12"/>
      <c r="J30" s="12">
        <v>0</v>
      </c>
      <c r="K30" s="12">
        <v>0</v>
      </c>
      <c r="L30" s="12">
        <v>0</v>
      </c>
      <c r="M30" s="12"/>
      <c r="N30" s="12"/>
      <c r="O30" s="12"/>
      <c r="P30" s="13"/>
      <c r="Q30" s="14">
        <f t="shared" si="5"/>
        <v>0</v>
      </c>
    </row>
    <row r="31" spans="2:17" s="5" customFormat="1" ht="27" customHeight="1" x14ac:dyDescent="0.35">
      <c r="B31" s="7" t="s">
        <v>43</v>
      </c>
      <c r="C31" s="32">
        <v>3010000</v>
      </c>
      <c r="D31" s="13">
        <v>-1300000</v>
      </c>
      <c r="E31" s="12">
        <v>0</v>
      </c>
      <c r="F31" s="12">
        <v>15750</v>
      </c>
      <c r="G31" s="12"/>
      <c r="H31" s="12"/>
      <c r="I31" s="12"/>
      <c r="J31" s="12"/>
      <c r="K31" s="12">
        <v>0</v>
      </c>
      <c r="L31" s="12">
        <v>0</v>
      </c>
      <c r="M31" s="12"/>
      <c r="N31" s="12"/>
      <c r="O31" s="12"/>
      <c r="P31" s="13"/>
      <c r="Q31" s="14">
        <f t="shared" si="5"/>
        <v>15750</v>
      </c>
    </row>
    <row r="32" spans="2:17" s="5" customFormat="1" ht="42" customHeight="1" x14ac:dyDescent="0.35">
      <c r="B32" s="7" t="s">
        <v>44</v>
      </c>
      <c r="C32" s="32">
        <v>290000</v>
      </c>
      <c r="D32" s="13">
        <v>410000</v>
      </c>
      <c r="E32" s="12">
        <v>0</v>
      </c>
      <c r="F32" s="12"/>
      <c r="G32" s="12"/>
      <c r="H32" s="12"/>
      <c r="I32" s="12"/>
      <c r="J32" s="12"/>
      <c r="K32" s="12">
        <v>0</v>
      </c>
      <c r="L32" s="12">
        <v>0</v>
      </c>
      <c r="M32" s="12"/>
      <c r="N32" s="12"/>
      <c r="O32" s="12"/>
      <c r="P32" s="13"/>
      <c r="Q32" s="14">
        <f t="shared" si="5"/>
        <v>0</v>
      </c>
    </row>
    <row r="33" spans="2:17" s="5" customFormat="1" ht="39" customHeight="1" x14ac:dyDescent="0.35">
      <c r="B33" s="25" t="s">
        <v>45</v>
      </c>
      <c r="C33" s="32">
        <v>15595000</v>
      </c>
      <c r="D33" s="13"/>
      <c r="E33" s="12">
        <v>0</v>
      </c>
      <c r="F33" s="12"/>
      <c r="G33" s="12"/>
      <c r="H33" s="12"/>
      <c r="I33" s="12"/>
      <c r="J33" s="12"/>
      <c r="K33" s="12">
        <v>0</v>
      </c>
      <c r="L33" s="12">
        <v>0</v>
      </c>
      <c r="M33" s="12"/>
      <c r="N33" s="12">
        <v>0</v>
      </c>
      <c r="O33" s="12"/>
      <c r="P33" s="13"/>
      <c r="Q33" s="14">
        <f t="shared" si="5"/>
        <v>0</v>
      </c>
    </row>
    <row r="34" spans="2:17" s="5" customFormat="1" ht="39.75" customHeight="1" x14ac:dyDescent="0.35">
      <c r="B34" s="25" t="s">
        <v>46</v>
      </c>
      <c r="C34" s="32"/>
      <c r="D34" s="13"/>
      <c r="E34" s="12"/>
      <c r="F34" s="12"/>
      <c r="G34" s="12"/>
      <c r="H34" s="12"/>
      <c r="I34" s="12"/>
      <c r="J34" s="12"/>
      <c r="K34" s="12">
        <v>0</v>
      </c>
      <c r="L34" s="12">
        <v>0</v>
      </c>
      <c r="M34" s="12"/>
      <c r="N34" s="12">
        <v>0</v>
      </c>
      <c r="O34" s="12"/>
      <c r="P34" s="13"/>
      <c r="Q34" s="14">
        <f t="shared" si="5"/>
        <v>0</v>
      </c>
    </row>
    <row r="35" spans="2:17" s="5" customFormat="1" ht="27" customHeight="1" x14ac:dyDescent="0.35">
      <c r="B35" s="7" t="s">
        <v>47</v>
      </c>
      <c r="C35" s="32">
        <v>40256973</v>
      </c>
      <c r="D35" s="13">
        <v>1500000</v>
      </c>
      <c r="E35" s="12">
        <v>0</v>
      </c>
      <c r="F35" s="12">
        <v>697391.8</v>
      </c>
      <c r="G35" s="12"/>
      <c r="H35" s="12"/>
      <c r="I35" s="12"/>
      <c r="J35" s="12"/>
      <c r="K35" s="12"/>
      <c r="L35" s="12"/>
      <c r="M35" s="12"/>
      <c r="N35" s="12"/>
      <c r="O35" s="12"/>
      <c r="P35" s="13"/>
      <c r="Q35" s="14">
        <f t="shared" si="5"/>
        <v>697391.8</v>
      </c>
    </row>
    <row r="36" spans="2:17" s="5" customFormat="1" ht="27" customHeight="1" x14ac:dyDescent="0.35">
      <c r="B36" s="6" t="s">
        <v>48</v>
      </c>
      <c r="C36" s="31">
        <f>SUM(C37:C42)</f>
        <v>3000000</v>
      </c>
      <c r="D36" s="10">
        <f>SUM(D37:D42)</f>
        <v>0</v>
      </c>
      <c r="E36" s="10">
        <f t="shared" ref="E36:M36" si="7">SUM(E37:E42)</f>
        <v>0</v>
      </c>
      <c r="F36" s="10"/>
      <c r="G36" s="10">
        <f t="shared" si="7"/>
        <v>0</v>
      </c>
      <c r="H36" s="10">
        <f t="shared" si="7"/>
        <v>0</v>
      </c>
      <c r="I36" s="10">
        <f t="shared" si="7"/>
        <v>0</v>
      </c>
      <c r="J36" s="10">
        <f t="shared" si="7"/>
        <v>0</v>
      </c>
      <c r="K36" s="10"/>
      <c r="L36" s="10">
        <f t="shared" si="7"/>
        <v>0</v>
      </c>
      <c r="M36" s="10">
        <f t="shared" si="7"/>
        <v>0</v>
      </c>
      <c r="N36" s="12">
        <v>0</v>
      </c>
      <c r="O36" s="12">
        <v>0</v>
      </c>
      <c r="P36" s="12">
        <v>0</v>
      </c>
      <c r="Q36" s="14">
        <f t="shared" si="5"/>
        <v>0</v>
      </c>
    </row>
    <row r="37" spans="2:17" s="5" customFormat="1" ht="27" customHeight="1" x14ac:dyDescent="0.35">
      <c r="B37" s="7" t="s">
        <v>49</v>
      </c>
      <c r="C37" s="32">
        <v>3000000</v>
      </c>
      <c r="D37" s="13"/>
      <c r="E37" s="12">
        <v>0</v>
      </c>
      <c r="F37" s="12"/>
      <c r="G37" s="12"/>
      <c r="H37" s="12"/>
      <c r="I37" s="12"/>
      <c r="J37" s="12"/>
      <c r="K37" s="12"/>
      <c r="L37" s="12"/>
      <c r="M37" s="12">
        <v>0</v>
      </c>
      <c r="N37" s="12">
        <v>0</v>
      </c>
      <c r="O37" s="2"/>
      <c r="P37" s="13"/>
      <c r="Q37" s="14">
        <f t="shared" si="5"/>
        <v>0</v>
      </c>
    </row>
    <row r="38" spans="2:17" s="5" customFormat="1" ht="38.25" customHeight="1" x14ac:dyDescent="0.35">
      <c r="B38" s="25" t="s">
        <v>50</v>
      </c>
      <c r="C38" s="32"/>
      <c r="D38" s="13"/>
      <c r="E38" s="12">
        <v>0</v>
      </c>
      <c r="F38" s="12"/>
      <c r="G38" s="12">
        <v>0</v>
      </c>
      <c r="H38" s="12"/>
      <c r="I38" s="12"/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2"/>
      <c r="P38" s="13"/>
      <c r="Q38" s="14">
        <f t="shared" si="5"/>
        <v>0</v>
      </c>
    </row>
    <row r="39" spans="2:17" s="5" customFormat="1" ht="42" customHeight="1" x14ac:dyDescent="0.35">
      <c r="B39" s="25" t="s">
        <v>51</v>
      </c>
      <c r="C39" s="32"/>
      <c r="D39" s="13"/>
      <c r="E39" s="12"/>
      <c r="F39" s="12"/>
      <c r="G39" s="12"/>
      <c r="H39" s="12"/>
      <c r="I39" s="12"/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2"/>
      <c r="P39" s="13"/>
      <c r="Q39" s="14">
        <f t="shared" si="5"/>
        <v>0</v>
      </c>
    </row>
    <row r="40" spans="2:17" s="5" customFormat="1" ht="42" customHeight="1" x14ac:dyDescent="0.35">
      <c r="B40" s="25" t="s">
        <v>52</v>
      </c>
      <c r="C40" s="32"/>
      <c r="D40" s="13"/>
      <c r="E40" s="12"/>
      <c r="F40" s="12"/>
      <c r="G40" s="12"/>
      <c r="H40" s="12"/>
      <c r="I40" s="12"/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2"/>
      <c r="P40" s="13"/>
      <c r="Q40" s="14">
        <f t="shared" si="5"/>
        <v>0</v>
      </c>
    </row>
    <row r="41" spans="2:17" s="5" customFormat="1" ht="39.75" customHeight="1" x14ac:dyDescent="0.35">
      <c r="B41" s="25" t="s">
        <v>53</v>
      </c>
      <c r="C41" s="32"/>
      <c r="D41" s="13"/>
      <c r="E41" s="12"/>
      <c r="F41" s="12"/>
      <c r="G41" s="12"/>
      <c r="H41" s="12"/>
      <c r="I41" s="12"/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2"/>
      <c r="P41" s="13"/>
      <c r="Q41" s="14">
        <f t="shared" si="5"/>
        <v>0</v>
      </c>
    </row>
    <row r="42" spans="2:17" s="5" customFormat="1" ht="27" customHeight="1" x14ac:dyDescent="0.35">
      <c r="B42" s="25" t="s">
        <v>54</v>
      </c>
      <c r="C42" s="32"/>
      <c r="D42" s="13"/>
      <c r="E42" s="12"/>
      <c r="F42" s="12"/>
      <c r="G42" s="12"/>
      <c r="H42" s="12"/>
      <c r="I42" s="12"/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2"/>
      <c r="P42" s="13"/>
      <c r="Q42" s="14">
        <f t="shared" si="5"/>
        <v>0</v>
      </c>
    </row>
    <row r="43" spans="2:17" s="5" customFormat="1" ht="27" customHeight="1" x14ac:dyDescent="0.35">
      <c r="B43" s="7" t="s">
        <v>55</v>
      </c>
      <c r="C43" s="32"/>
      <c r="D43" s="13"/>
      <c r="E43" s="12"/>
      <c r="F43" s="12"/>
      <c r="G43" s="12"/>
      <c r="H43" s="12"/>
      <c r="I43" s="12"/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2"/>
      <c r="P43" s="13"/>
      <c r="Q43" s="14">
        <f t="shared" si="5"/>
        <v>0</v>
      </c>
    </row>
    <row r="44" spans="2:17" s="5" customFormat="1" ht="36.75" customHeight="1" x14ac:dyDescent="0.35">
      <c r="B44" s="25" t="s">
        <v>56</v>
      </c>
      <c r="C44" s="31">
        <f>SUM(C45:C51)</f>
        <v>0</v>
      </c>
      <c r="D44" s="13"/>
      <c r="E44" s="10">
        <f>SUM(E45:E51)</f>
        <v>0</v>
      </c>
      <c r="F44" s="10">
        <f>SUM(F45:F51)</f>
        <v>0</v>
      </c>
      <c r="G44" s="10">
        <f>SUM(G45:G51)</f>
        <v>0</v>
      </c>
      <c r="H44" s="10"/>
      <c r="I44" s="10"/>
      <c r="J44" s="10">
        <v>0</v>
      </c>
      <c r="K44" s="10">
        <v>0</v>
      </c>
      <c r="L44" s="10">
        <v>0</v>
      </c>
      <c r="M44" s="10">
        <v>0</v>
      </c>
      <c r="N44" s="12">
        <v>0</v>
      </c>
      <c r="O44" s="2"/>
      <c r="P44" s="13"/>
      <c r="Q44" s="14">
        <f t="shared" si="5"/>
        <v>0</v>
      </c>
    </row>
    <row r="45" spans="2:17" s="5" customFormat="1" ht="27" customHeight="1" x14ac:dyDescent="0.35">
      <c r="B45" s="6" t="s">
        <v>57</v>
      </c>
      <c r="C45" s="32"/>
      <c r="D45" s="15"/>
      <c r="E45" s="12"/>
      <c r="F45" s="12"/>
      <c r="G45" s="12"/>
      <c r="H45" s="12"/>
      <c r="I45" s="12"/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2"/>
      <c r="P45" s="13"/>
      <c r="Q45" s="14">
        <f t="shared" si="5"/>
        <v>0</v>
      </c>
    </row>
    <row r="46" spans="2:17" s="5" customFormat="1" ht="36" customHeight="1" x14ac:dyDescent="0.35">
      <c r="B46" s="7" t="s">
        <v>58</v>
      </c>
      <c r="C46" s="32"/>
      <c r="D46" s="13"/>
      <c r="E46" s="12"/>
      <c r="F46" s="12"/>
      <c r="G46" s="12"/>
      <c r="H46" s="12"/>
      <c r="I46" s="12"/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2"/>
      <c r="P46" s="13"/>
      <c r="Q46" s="14">
        <f t="shared" si="5"/>
        <v>0</v>
      </c>
    </row>
    <row r="47" spans="2:17" s="5" customFormat="1" ht="49.5" customHeight="1" x14ac:dyDescent="0.35">
      <c r="B47" s="25" t="s">
        <v>59</v>
      </c>
      <c r="C47" s="32"/>
      <c r="D47" s="13"/>
      <c r="E47" s="12"/>
      <c r="F47" s="12"/>
      <c r="G47" s="12"/>
      <c r="H47" s="12"/>
      <c r="I47" s="12"/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2"/>
      <c r="P47" s="13"/>
      <c r="Q47" s="14">
        <f t="shared" si="5"/>
        <v>0</v>
      </c>
    </row>
    <row r="48" spans="2:17" s="5" customFormat="1" ht="42" customHeight="1" x14ac:dyDescent="0.35">
      <c r="B48" s="25" t="s">
        <v>60</v>
      </c>
      <c r="C48" s="32"/>
      <c r="D48" s="13"/>
      <c r="E48" s="12"/>
      <c r="F48" s="12"/>
      <c r="G48" s="12"/>
      <c r="H48" s="12"/>
      <c r="I48" s="12"/>
      <c r="J48" s="12"/>
      <c r="K48" s="12"/>
      <c r="L48" s="12"/>
      <c r="M48" s="12"/>
      <c r="N48" s="12">
        <v>0</v>
      </c>
      <c r="O48" s="2"/>
      <c r="P48" s="13"/>
      <c r="Q48" s="14">
        <f t="shared" si="5"/>
        <v>0</v>
      </c>
    </row>
    <row r="49" spans="2:17" s="5" customFormat="1" ht="36.75" customHeight="1" x14ac:dyDescent="0.35">
      <c r="B49" s="25" t="s">
        <v>61</v>
      </c>
      <c r="C49" s="32"/>
      <c r="D49" s="13"/>
      <c r="E49" s="12"/>
      <c r="F49" s="12"/>
      <c r="G49" s="12"/>
      <c r="H49" s="12"/>
      <c r="I49" s="12"/>
      <c r="J49" s="12"/>
      <c r="K49" s="12"/>
      <c r="L49" s="12"/>
      <c r="M49" s="12"/>
      <c r="N49" s="12">
        <v>0</v>
      </c>
      <c r="O49" s="2"/>
      <c r="P49" s="13"/>
      <c r="Q49" s="14">
        <f t="shared" si="5"/>
        <v>0</v>
      </c>
    </row>
    <row r="50" spans="2:17" s="5" customFormat="1" ht="27" customHeight="1" x14ac:dyDescent="0.35">
      <c r="B50" s="7" t="s">
        <v>62</v>
      </c>
      <c r="C50" s="32"/>
      <c r="D50" s="13"/>
      <c r="E50" s="12"/>
      <c r="F50" s="12"/>
      <c r="G50" s="12"/>
      <c r="H50" s="12"/>
      <c r="I50" s="12"/>
      <c r="J50" s="12"/>
      <c r="K50" s="12"/>
      <c r="L50" s="12"/>
      <c r="M50" s="12"/>
      <c r="N50" s="12">
        <v>0</v>
      </c>
      <c r="O50" s="2"/>
      <c r="P50" s="13"/>
      <c r="Q50" s="14">
        <f t="shared" si="5"/>
        <v>0</v>
      </c>
    </row>
    <row r="51" spans="2:17" s="5" customFormat="1" ht="36.75" customHeight="1" x14ac:dyDescent="0.35">
      <c r="B51" s="25" t="s">
        <v>63</v>
      </c>
      <c r="C51" s="32"/>
      <c r="D51" s="13"/>
      <c r="E51" s="12"/>
      <c r="F51" s="12"/>
      <c r="G51" s="12"/>
      <c r="H51" s="12"/>
      <c r="I51" s="12"/>
      <c r="J51" s="12"/>
      <c r="K51" s="12"/>
      <c r="L51" s="12"/>
      <c r="M51" s="12"/>
      <c r="N51" s="12">
        <v>0</v>
      </c>
      <c r="O51" s="2"/>
      <c r="P51" s="13"/>
      <c r="Q51" s="14">
        <f t="shared" si="5"/>
        <v>0</v>
      </c>
    </row>
    <row r="52" spans="2:17" s="5" customFormat="1" ht="27" customHeight="1" x14ac:dyDescent="0.35">
      <c r="B52" s="6" t="s">
        <v>64</v>
      </c>
      <c r="C52" s="31">
        <f>SUM(C53:C61)</f>
        <v>35070000</v>
      </c>
      <c r="D52" s="10">
        <f>SUM(D53:D61)</f>
        <v>24101512</v>
      </c>
      <c r="E52" s="10">
        <f t="shared" ref="E52:P52" si="8">SUM(E53:E61)</f>
        <v>0</v>
      </c>
      <c r="F52" s="10">
        <f t="shared" si="8"/>
        <v>1807937.53</v>
      </c>
      <c r="G52" s="10">
        <f t="shared" si="8"/>
        <v>0</v>
      </c>
      <c r="H52" s="10">
        <f t="shared" si="8"/>
        <v>0</v>
      </c>
      <c r="I52" s="10">
        <f t="shared" si="8"/>
        <v>0</v>
      </c>
      <c r="J52" s="10">
        <f t="shared" si="8"/>
        <v>0</v>
      </c>
      <c r="K52" s="10">
        <f t="shared" si="8"/>
        <v>0</v>
      </c>
      <c r="L52" s="10">
        <f t="shared" si="8"/>
        <v>0</v>
      </c>
      <c r="M52" s="10">
        <f t="shared" si="8"/>
        <v>0</v>
      </c>
      <c r="N52" s="10">
        <f t="shared" si="8"/>
        <v>0</v>
      </c>
      <c r="O52" s="10">
        <f t="shared" si="8"/>
        <v>0</v>
      </c>
      <c r="P52" s="10">
        <f t="shared" si="8"/>
        <v>0</v>
      </c>
      <c r="Q52" s="11">
        <f>+Q53+Q54+Q55+Q56+Q57+Q58+Q59+Q60+Q61</f>
        <v>1807937.53</v>
      </c>
    </row>
    <row r="53" spans="2:17" s="5" customFormat="1" ht="27" customHeight="1" x14ac:dyDescent="0.35">
      <c r="B53" s="7" t="s">
        <v>65</v>
      </c>
      <c r="C53" s="32">
        <v>9300000</v>
      </c>
      <c r="D53" s="13">
        <v>16000000</v>
      </c>
      <c r="E53" s="12">
        <v>0</v>
      </c>
      <c r="F53" s="12">
        <v>1746558.53</v>
      </c>
      <c r="G53" s="12">
        <v>0</v>
      </c>
      <c r="H53" s="12"/>
      <c r="I53" s="12">
        <v>0</v>
      </c>
      <c r="J53" s="12"/>
      <c r="K53" s="12"/>
      <c r="L53" s="12">
        <v>0</v>
      </c>
      <c r="M53" s="12"/>
      <c r="N53" s="12">
        <v>0</v>
      </c>
      <c r="O53" s="12"/>
      <c r="P53" s="13"/>
      <c r="Q53" s="14">
        <f t="shared" si="5"/>
        <v>1746558.53</v>
      </c>
    </row>
    <row r="54" spans="2:17" s="5" customFormat="1" ht="42" customHeight="1" x14ac:dyDescent="0.35">
      <c r="B54" s="25" t="s">
        <v>66</v>
      </c>
      <c r="C54" s="32">
        <v>1000000</v>
      </c>
      <c r="D54" s="13"/>
      <c r="E54" s="12">
        <v>0</v>
      </c>
      <c r="F54" s="12">
        <v>61379</v>
      </c>
      <c r="G54" s="12"/>
      <c r="H54" s="12"/>
      <c r="I54" s="12"/>
      <c r="J54" s="12"/>
      <c r="K54" s="12">
        <v>0</v>
      </c>
      <c r="L54" s="12">
        <v>0</v>
      </c>
      <c r="M54" s="12"/>
      <c r="N54" s="12"/>
      <c r="O54" s="12">
        <v>0</v>
      </c>
      <c r="P54" s="13"/>
      <c r="Q54" s="14">
        <f t="shared" si="5"/>
        <v>61379</v>
      </c>
    </row>
    <row r="55" spans="2:17" s="5" customFormat="1" ht="27" customHeight="1" x14ac:dyDescent="0.35">
      <c r="B55" s="7" t="s">
        <v>67</v>
      </c>
      <c r="C55" s="32">
        <v>550000</v>
      </c>
      <c r="D55" s="13"/>
      <c r="E55" s="12"/>
      <c r="F55" s="12"/>
      <c r="G55" s="12"/>
      <c r="H55" s="12"/>
      <c r="I55" s="12"/>
      <c r="J55" s="12"/>
      <c r="K55" s="12">
        <v>0</v>
      </c>
      <c r="L55" s="12">
        <v>0</v>
      </c>
      <c r="M55" s="12">
        <v>0</v>
      </c>
      <c r="N55" s="12"/>
      <c r="O55" s="12">
        <v>0</v>
      </c>
      <c r="P55" s="13"/>
      <c r="Q55" s="14">
        <f t="shared" si="5"/>
        <v>0</v>
      </c>
    </row>
    <row r="56" spans="2:17" s="5" customFormat="1" ht="38.25" customHeight="1" x14ac:dyDescent="0.35">
      <c r="B56" s="25" t="s">
        <v>68</v>
      </c>
      <c r="C56" s="32">
        <v>12120000</v>
      </c>
      <c r="D56" s="13">
        <v>20000</v>
      </c>
      <c r="E56" s="12">
        <v>0</v>
      </c>
      <c r="F56" s="12">
        <v>0</v>
      </c>
      <c r="G56" s="12"/>
      <c r="H56" s="12"/>
      <c r="I56" s="12"/>
      <c r="J56" s="12"/>
      <c r="K56" s="12"/>
      <c r="L56" s="12"/>
      <c r="M56" s="12"/>
      <c r="N56" s="12"/>
      <c r="O56" s="12">
        <v>0</v>
      </c>
      <c r="P56" s="13"/>
      <c r="Q56" s="14">
        <f t="shared" si="5"/>
        <v>0</v>
      </c>
    </row>
    <row r="57" spans="2:17" s="5" customFormat="1" ht="27" customHeight="1" x14ac:dyDescent="0.35">
      <c r="B57" s="7" t="s">
        <v>69</v>
      </c>
      <c r="C57" s="32">
        <v>8200000</v>
      </c>
      <c r="D57" s="13">
        <v>3700000</v>
      </c>
      <c r="E57" s="12"/>
      <c r="F57" s="12"/>
      <c r="G57" s="12"/>
      <c r="H57" s="12"/>
      <c r="I57" s="12">
        <v>0</v>
      </c>
      <c r="J57" s="12"/>
      <c r="K57" s="12">
        <v>0</v>
      </c>
      <c r="L57" s="12">
        <v>0</v>
      </c>
      <c r="M57" s="12"/>
      <c r="N57" s="12">
        <v>0</v>
      </c>
      <c r="O57" s="12"/>
      <c r="P57" s="13"/>
      <c r="Q57" s="14">
        <f t="shared" si="5"/>
        <v>0</v>
      </c>
    </row>
    <row r="58" spans="2:17" s="5" customFormat="1" ht="27" customHeight="1" x14ac:dyDescent="0.35">
      <c r="B58" s="7" t="s">
        <v>70</v>
      </c>
      <c r="C58" s="32">
        <v>400000</v>
      </c>
      <c r="D58" s="13"/>
      <c r="E58" s="12"/>
      <c r="F58" s="12"/>
      <c r="G58" s="12"/>
      <c r="H58" s="12"/>
      <c r="I58" s="12">
        <v>0</v>
      </c>
      <c r="J58" s="12"/>
      <c r="K58" s="12">
        <v>0</v>
      </c>
      <c r="L58" s="12">
        <v>0</v>
      </c>
      <c r="M58" s="12"/>
      <c r="N58" s="12">
        <v>0</v>
      </c>
      <c r="O58" s="12"/>
      <c r="P58" s="13"/>
      <c r="Q58" s="14">
        <f t="shared" si="5"/>
        <v>0</v>
      </c>
    </row>
    <row r="59" spans="2:17" s="5" customFormat="1" ht="27" customHeight="1" x14ac:dyDescent="0.35">
      <c r="B59" s="7" t="s">
        <v>71</v>
      </c>
      <c r="C59" s="32"/>
      <c r="D59" s="13"/>
      <c r="E59" s="12"/>
      <c r="F59" s="12"/>
      <c r="G59" s="12"/>
      <c r="H59" s="12"/>
      <c r="I59" s="12"/>
      <c r="J59" s="12"/>
      <c r="K59" s="12"/>
      <c r="L59" s="12"/>
      <c r="M59" s="12"/>
      <c r="N59" s="12">
        <v>0</v>
      </c>
      <c r="O59" s="12"/>
      <c r="P59" s="13"/>
      <c r="Q59" s="14">
        <f t="shared" si="5"/>
        <v>0</v>
      </c>
    </row>
    <row r="60" spans="2:17" s="5" customFormat="1" ht="27" customHeight="1" x14ac:dyDescent="0.35">
      <c r="B60" s="7" t="s">
        <v>72</v>
      </c>
      <c r="C60" s="32">
        <v>3000000</v>
      </c>
      <c r="D60" s="13"/>
      <c r="E60" s="12">
        <v>0</v>
      </c>
      <c r="F60" s="12">
        <v>0</v>
      </c>
      <c r="G60" s="12">
        <v>0</v>
      </c>
      <c r="H60" s="12"/>
      <c r="I60" s="12"/>
      <c r="J60" s="12"/>
      <c r="K60" s="12"/>
      <c r="L60" s="12"/>
      <c r="M60" s="12"/>
      <c r="N60" s="12">
        <v>0</v>
      </c>
      <c r="O60" s="12"/>
      <c r="P60" s="13"/>
      <c r="Q60" s="14">
        <f t="shared" si="5"/>
        <v>0</v>
      </c>
    </row>
    <row r="61" spans="2:17" s="5" customFormat="1" ht="36.75" customHeight="1" x14ac:dyDescent="0.35">
      <c r="B61" s="25" t="s">
        <v>73</v>
      </c>
      <c r="C61" s="32">
        <v>500000</v>
      </c>
      <c r="D61" s="13">
        <v>4381512</v>
      </c>
      <c r="E61" s="12"/>
      <c r="F61" s="12"/>
      <c r="G61" s="12"/>
      <c r="H61" s="12"/>
      <c r="I61" s="12"/>
      <c r="J61" s="12"/>
      <c r="K61" s="12"/>
      <c r="L61" s="12"/>
      <c r="M61" s="12"/>
      <c r="N61" s="12">
        <v>0</v>
      </c>
      <c r="O61" s="12"/>
      <c r="P61" s="13"/>
      <c r="Q61" s="14">
        <f t="shared" si="5"/>
        <v>0</v>
      </c>
    </row>
    <row r="62" spans="2:17" s="5" customFormat="1" ht="27" customHeight="1" x14ac:dyDescent="0.35">
      <c r="B62" s="6" t="s">
        <v>74</v>
      </c>
      <c r="C62" s="31">
        <f>SUM(C63:C65)</f>
        <v>3900000</v>
      </c>
      <c r="D62" s="10">
        <f>SUM(D63:D65)</f>
        <v>0</v>
      </c>
      <c r="E62" s="10">
        <f>SUM(E63:E65)</f>
        <v>0</v>
      </c>
      <c r="F62" s="10">
        <f>SUM(F63:F65)</f>
        <v>0</v>
      </c>
      <c r="G62" s="10">
        <f>SUM(G63:G65)</f>
        <v>0</v>
      </c>
      <c r="H62" s="10"/>
      <c r="I62" s="10"/>
      <c r="J62" s="10"/>
      <c r="K62" s="10"/>
      <c r="L62" s="10"/>
      <c r="M62" s="10"/>
      <c r="N62" s="10">
        <v>0</v>
      </c>
      <c r="O62" s="12"/>
      <c r="P62" s="13"/>
      <c r="Q62" s="14">
        <f t="shared" si="5"/>
        <v>0</v>
      </c>
    </row>
    <row r="63" spans="2:17" s="5" customFormat="1" ht="27" customHeight="1" x14ac:dyDescent="0.35">
      <c r="B63" s="7" t="s">
        <v>75</v>
      </c>
      <c r="C63" s="32">
        <v>3900000</v>
      </c>
      <c r="D63" s="13"/>
      <c r="E63" s="12">
        <v>0</v>
      </c>
      <c r="F63" s="12">
        <v>0</v>
      </c>
      <c r="G63" s="12">
        <v>0</v>
      </c>
      <c r="H63" s="12"/>
      <c r="I63" s="12"/>
      <c r="J63" s="12"/>
      <c r="K63" s="12"/>
      <c r="L63" s="12"/>
      <c r="M63" s="12"/>
      <c r="N63" s="12">
        <v>0</v>
      </c>
      <c r="O63" s="12"/>
      <c r="P63" s="13"/>
      <c r="Q63" s="14">
        <f t="shared" si="5"/>
        <v>0</v>
      </c>
    </row>
    <row r="64" spans="2:17" s="5" customFormat="1" ht="27" customHeight="1" x14ac:dyDescent="0.35">
      <c r="B64" s="7" t="s">
        <v>76</v>
      </c>
      <c r="C64" s="32"/>
      <c r="D64" s="13"/>
      <c r="E64" s="12"/>
      <c r="F64" s="12"/>
      <c r="G64" s="12"/>
      <c r="H64" s="12"/>
      <c r="I64" s="12"/>
      <c r="J64" s="12"/>
      <c r="K64" s="12"/>
      <c r="L64" s="12"/>
      <c r="M64" s="12"/>
      <c r="N64" s="12">
        <v>0</v>
      </c>
      <c r="O64" s="12"/>
      <c r="P64" s="13"/>
      <c r="Q64" s="14">
        <f t="shared" si="5"/>
        <v>0</v>
      </c>
    </row>
    <row r="65" spans="2:17" s="5" customFormat="1" ht="27" customHeight="1" x14ac:dyDescent="0.35">
      <c r="B65" s="7" t="s">
        <v>77</v>
      </c>
      <c r="C65" s="32"/>
      <c r="D65" s="13"/>
      <c r="E65" s="12"/>
      <c r="F65" s="12"/>
      <c r="G65" s="12"/>
      <c r="H65" s="12"/>
      <c r="I65" s="12"/>
      <c r="J65" s="12"/>
      <c r="K65" s="12"/>
      <c r="L65" s="12"/>
      <c r="M65" s="12"/>
      <c r="N65" s="12">
        <v>0</v>
      </c>
      <c r="O65" s="12"/>
      <c r="P65" s="13"/>
      <c r="Q65" s="14">
        <f t="shared" si="5"/>
        <v>0</v>
      </c>
    </row>
    <row r="66" spans="2:17" s="5" customFormat="1" ht="44.25" customHeight="1" x14ac:dyDescent="0.35">
      <c r="B66" s="25" t="s">
        <v>78</v>
      </c>
      <c r="C66" s="32"/>
      <c r="D66" s="13"/>
      <c r="E66" s="12"/>
      <c r="F66" s="12"/>
      <c r="G66" s="12"/>
      <c r="H66" s="12"/>
      <c r="I66" s="12"/>
      <c r="J66" s="12"/>
      <c r="K66" s="12"/>
      <c r="L66" s="12"/>
      <c r="M66" s="12"/>
      <c r="N66" s="12">
        <v>0</v>
      </c>
      <c r="O66" s="12"/>
      <c r="P66" s="13"/>
      <c r="Q66" s="14">
        <f t="shared" si="5"/>
        <v>0</v>
      </c>
    </row>
    <row r="67" spans="2:17" s="5" customFormat="1" ht="42" customHeight="1" x14ac:dyDescent="0.35">
      <c r="B67" s="26" t="s">
        <v>79</v>
      </c>
      <c r="C67" s="31"/>
      <c r="D67" s="15"/>
      <c r="E67" s="10"/>
      <c r="F67" s="10"/>
      <c r="G67" s="10"/>
      <c r="H67" s="10"/>
      <c r="I67" s="10"/>
      <c r="J67" s="10"/>
      <c r="K67" s="10"/>
      <c r="L67" s="10"/>
      <c r="M67" s="10"/>
      <c r="N67" s="10">
        <v>0</v>
      </c>
      <c r="O67" s="12"/>
      <c r="P67" s="13"/>
      <c r="Q67" s="14">
        <f t="shared" si="5"/>
        <v>0</v>
      </c>
    </row>
    <row r="68" spans="2:17" s="5" customFormat="1" ht="27" customHeight="1" x14ac:dyDescent="0.35">
      <c r="B68" s="7" t="s">
        <v>80</v>
      </c>
      <c r="C68" s="32"/>
      <c r="D68" s="13"/>
      <c r="E68" s="12"/>
      <c r="F68" s="12"/>
      <c r="G68" s="12"/>
      <c r="H68" s="12"/>
      <c r="I68" s="12"/>
      <c r="J68" s="12"/>
      <c r="K68" s="12"/>
      <c r="L68" s="12"/>
      <c r="M68" s="12"/>
      <c r="N68" s="12">
        <v>0</v>
      </c>
      <c r="O68" s="12"/>
      <c r="P68" s="13"/>
      <c r="Q68" s="14">
        <f t="shared" si="5"/>
        <v>0</v>
      </c>
    </row>
    <row r="69" spans="2:17" s="5" customFormat="1" ht="39.75" customHeight="1" x14ac:dyDescent="0.35">
      <c r="B69" s="25" t="s">
        <v>81</v>
      </c>
      <c r="C69" s="32"/>
      <c r="D69" s="13"/>
      <c r="E69" s="12"/>
      <c r="F69" s="12"/>
      <c r="G69" s="12"/>
      <c r="H69" s="12"/>
      <c r="I69" s="12"/>
      <c r="J69" s="12"/>
      <c r="K69" s="12"/>
      <c r="L69" s="12"/>
      <c r="M69" s="12"/>
      <c r="N69" s="12">
        <v>0</v>
      </c>
      <c r="O69" s="12"/>
      <c r="P69" s="13"/>
      <c r="Q69" s="14">
        <f t="shared" si="5"/>
        <v>0</v>
      </c>
    </row>
    <row r="70" spans="2:17" s="5" customFormat="1" ht="27" customHeight="1" x14ac:dyDescent="0.35">
      <c r="B70" s="6" t="s">
        <v>82</v>
      </c>
      <c r="C70" s="31">
        <f>SUM(C71:C73)</f>
        <v>0</v>
      </c>
      <c r="D70" s="15"/>
      <c r="E70" s="10">
        <f>SUM(E71:E73)</f>
        <v>0</v>
      </c>
      <c r="F70" s="10">
        <f>SUM(F71:F73)</f>
        <v>0</v>
      </c>
      <c r="G70" s="10">
        <f>SUM(G71:G73)</f>
        <v>0</v>
      </c>
      <c r="H70" s="10">
        <f t="shared" ref="H70:N70" si="9">SUM(H71:H73)</f>
        <v>0</v>
      </c>
      <c r="I70" s="10">
        <f t="shared" si="9"/>
        <v>0</v>
      </c>
      <c r="J70" s="10">
        <f t="shared" si="9"/>
        <v>0</v>
      </c>
      <c r="K70" s="10">
        <f t="shared" si="9"/>
        <v>0</v>
      </c>
      <c r="L70" s="10">
        <f t="shared" si="9"/>
        <v>0</v>
      </c>
      <c r="M70" s="10">
        <f t="shared" si="9"/>
        <v>0</v>
      </c>
      <c r="N70" s="10">
        <f t="shared" si="9"/>
        <v>0</v>
      </c>
      <c r="O70" s="12"/>
      <c r="P70" s="13"/>
      <c r="Q70" s="14">
        <f t="shared" si="5"/>
        <v>0</v>
      </c>
    </row>
    <row r="71" spans="2:17" s="5" customFormat="1" ht="27" customHeight="1" x14ac:dyDescent="0.35">
      <c r="B71" s="7" t="s">
        <v>83</v>
      </c>
      <c r="C71" s="32"/>
      <c r="D71" s="13"/>
      <c r="E71" s="12"/>
      <c r="F71" s="12"/>
      <c r="G71" s="12"/>
      <c r="H71" s="12"/>
      <c r="I71" s="12"/>
      <c r="J71" s="12"/>
      <c r="K71" s="12"/>
      <c r="L71" s="12"/>
      <c r="M71" s="12"/>
      <c r="N71" s="12">
        <v>0</v>
      </c>
      <c r="O71" s="12"/>
      <c r="P71" s="13"/>
      <c r="Q71" s="14">
        <f t="shared" si="5"/>
        <v>0</v>
      </c>
    </row>
    <row r="72" spans="2:17" s="5" customFormat="1" ht="27" customHeight="1" x14ac:dyDescent="0.35">
      <c r="B72" s="7" t="s">
        <v>84</v>
      </c>
      <c r="C72" s="32"/>
      <c r="D72" s="13"/>
      <c r="E72" s="12"/>
      <c r="F72" s="12"/>
      <c r="G72" s="12"/>
      <c r="H72" s="12"/>
      <c r="I72" s="12"/>
      <c r="J72" s="12"/>
      <c r="K72" s="12"/>
      <c r="L72" s="12"/>
      <c r="M72" s="12"/>
      <c r="N72" s="12">
        <v>0</v>
      </c>
      <c r="O72" s="12"/>
      <c r="P72" s="13"/>
      <c r="Q72" s="14">
        <f t="shared" si="5"/>
        <v>0</v>
      </c>
    </row>
    <row r="73" spans="2:17" s="5" customFormat="1" ht="42" customHeight="1" x14ac:dyDescent="0.35">
      <c r="B73" s="25" t="s">
        <v>85</v>
      </c>
      <c r="C73" s="32"/>
      <c r="D73" s="13"/>
      <c r="E73" s="12"/>
      <c r="F73" s="12"/>
      <c r="G73" s="12"/>
      <c r="H73" s="12"/>
      <c r="I73" s="12"/>
      <c r="J73" s="12"/>
      <c r="K73" s="12"/>
      <c r="L73" s="12"/>
      <c r="M73" s="12"/>
      <c r="N73" s="12">
        <v>0</v>
      </c>
      <c r="O73" s="12"/>
      <c r="P73" s="13"/>
      <c r="Q73" s="14">
        <f t="shared" si="5"/>
        <v>0</v>
      </c>
    </row>
    <row r="74" spans="2:17" s="5" customFormat="1" ht="27" customHeight="1" x14ac:dyDescent="0.35">
      <c r="B74" s="4" t="s">
        <v>86</v>
      </c>
      <c r="C74" s="33"/>
      <c r="D74" s="17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7"/>
      <c r="Q74" s="17"/>
    </row>
    <row r="75" spans="2:17" s="5" customFormat="1" ht="27" customHeight="1" x14ac:dyDescent="0.35">
      <c r="B75" s="6" t="s">
        <v>87</v>
      </c>
      <c r="C75" s="34"/>
      <c r="D75" s="15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13"/>
      <c r="Q75" s="14">
        <f t="shared" si="5"/>
        <v>0</v>
      </c>
    </row>
    <row r="76" spans="2:17" s="5" customFormat="1" ht="27" customHeight="1" x14ac:dyDescent="0.35">
      <c r="B76" s="7" t="s">
        <v>88</v>
      </c>
      <c r="C76" s="35"/>
      <c r="D76" s="13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13"/>
      <c r="Q76" s="14">
        <f t="shared" si="5"/>
        <v>0</v>
      </c>
    </row>
    <row r="77" spans="2:17" s="5" customFormat="1" ht="27" customHeight="1" x14ac:dyDescent="0.35">
      <c r="B77" s="7" t="s">
        <v>89</v>
      </c>
      <c r="C77" s="35"/>
      <c r="D77" s="13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13"/>
      <c r="Q77" s="14">
        <f t="shared" si="5"/>
        <v>0</v>
      </c>
    </row>
    <row r="78" spans="2:17" s="5" customFormat="1" ht="27" customHeight="1" x14ac:dyDescent="0.35">
      <c r="B78" s="6" t="s">
        <v>90</v>
      </c>
      <c r="C78" s="34"/>
      <c r="D78" s="15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13"/>
      <c r="Q78" s="14">
        <f t="shared" si="5"/>
        <v>0</v>
      </c>
    </row>
    <row r="79" spans="2:17" s="5" customFormat="1" ht="27" customHeight="1" x14ac:dyDescent="0.35">
      <c r="B79" s="7" t="s">
        <v>91</v>
      </c>
      <c r="C79" s="35"/>
      <c r="D79" s="13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13"/>
      <c r="Q79" s="14">
        <f t="shared" si="5"/>
        <v>0</v>
      </c>
    </row>
    <row r="80" spans="2:17" s="5" customFormat="1" ht="27" customHeight="1" x14ac:dyDescent="0.35">
      <c r="B80" s="7" t="s">
        <v>92</v>
      </c>
      <c r="C80" s="35"/>
      <c r="D80" s="13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13"/>
      <c r="Q80" s="14">
        <f t="shared" si="5"/>
        <v>0</v>
      </c>
    </row>
    <row r="81" spans="2:17" s="5" customFormat="1" ht="27" customHeight="1" x14ac:dyDescent="0.35">
      <c r="B81" s="6" t="s">
        <v>93</v>
      </c>
      <c r="C81" s="34"/>
      <c r="D81" s="15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3"/>
      <c r="Q81" s="14">
        <f t="shared" ref="Q81:Q82" si="10">+E81+F81+G81+H81+I81+J81+K81+L81+M81+N81+O81+P81</f>
        <v>0</v>
      </c>
    </row>
    <row r="82" spans="2:17" s="5" customFormat="1" ht="27" customHeight="1" x14ac:dyDescent="0.35">
      <c r="B82" s="7" t="s">
        <v>94</v>
      </c>
      <c r="C82" s="35"/>
      <c r="D82" s="13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13"/>
      <c r="Q82" s="14">
        <f t="shared" si="10"/>
        <v>0</v>
      </c>
    </row>
    <row r="83" spans="2:17" s="5" customFormat="1" ht="24.95" customHeight="1" x14ac:dyDescent="0.35">
      <c r="B83" s="8" t="s">
        <v>95</v>
      </c>
      <c r="C83" s="36">
        <f>+C10+C16+C26+C36+C44+C52+C62+C67+C70</f>
        <v>1024795636</v>
      </c>
      <c r="D83" s="18">
        <f>+D10+D16+D26+D36+D52+D62</f>
        <v>0</v>
      </c>
      <c r="E83" s="18">
        <f t="shared" ref="E83:P83" si="11">+E10+E16+E26+E36+E44+E52+E62+E67+E70</f>
        <v>34516386.939999998</v>
      </c>
      <c r="F83" s="19">
        <f t="shared" si="11"/>
        <v>78356760.780000001</v>
      </c>
      <c r="G83" s="19">
        <f t="shared" si="11"/>
        <v>0</v>
      </c>
      <c r="H83" s="19">
        <f t="shared" si="11"/>
        <v>0</v>
      </c>
      <c r="I83" s="19">
        <f t="shared" si="11"/>
        <v>0</v>
      </c>
      <c r="J83" s="19">
        <f t="shared" si="11"/>
        <v>0</v>
      </c>
      <c r="K83" s="19">
        <f t="shared" si="11"/>
        <v>0</v>
      </c>
      <c r="L83" s="19">
        <f t="shared" si="11"/>
        <v>0</v>
      </c>
      <c r="M83" s="19">
        <f t="shared" si="11"/>
        <v>0</v>
      </c>
      <c r="N83" s="19">
        <f t="shared" si="11"/>
        <v>0</v>
      </c>
      <c r="O83" s="19">
        <f t="shared" si="11"/>
        <v>0</v>
      </c>
      <c r="P83" s="18">
        <f t="shared" si="11"/>
        <v>0</v>
      </c>
      <c r="Q83" s="20">
        <f>+E83+F83+G83+H83+I83+J83+K83+L83+M83+N83+O83+P83</f>
        <v>112873147.72</v>
      </c>
    </row>
    <row r="85" spans="2:17" ht="18.75" x14ac:dyDescent="0.3">
      <c r="B85" s="37" t="s">
        <v>104</v>
      </c>
    </row>
    <row r="86" spans="2:17" ht="18.75" x14ac:dyDescent="0.3">
      <c r="B86" s="38" t="s">
        <v>105</v>
      </c>
    </row>
    <row r="87" spans="2:17" ht="18.75" x14ac:dyDescent="0.3">
      <c r="B87" s="38" t="s">
        <v>106</v>
      </c>
    </row>
    <row r="88" spans="2:17" ht="18.75" x14ac:dyDescent="0.3">
      <c r="B88" s="37" t="s">
        <v>107</v>
      </c>
    </row>
    <row r="89" spans="2:17" ht="18.75" x14ac:dyDescent="0.3">
      <c r="B89" s="38" t="s">
        <v>108</v>
      </c>
    </row>
    <row r="90" spans="2:17" ht="18.75" x14ac:dyDescent="0.3">
      <c r="B90" s="38" t="s">
        <v>109</v>
      </c>
    </row>
    <row r="91" spans="2:17" ht="18.75" x14ac:dyDescent="0.3">
      <c r="B91" s="38"/>
    </row>
    <row r="92" spans="2:17" ht="18.75" x14ac:dyDescent="0.3">
      <c r="B92" s="38"/>
    </row>
    <row r="93" spans="2:17" ht="18.75" x14ac:dyDescent="0.3">
      <c r="B93" s="38"/>
    </row>
    <row r="94" spans="2:17" ht="18.75" x14ac:dyDescent="0.3">
      <c r="B94" s="38"/>
    </row>
    <row r="95" spans="2:17" ht="18.75" x14ac:dyDescent="0.3">
      <c r="B95" s="38"/>
    </row>
    <row r="97" spans="1:17" ht="33.75" customHeight="1" x14ac:dyDescent="0.35">
      <c r="A97" s="1" t="s">
        <v>96</v>
      </c>
      <c r="B97" s="28" t="s">
        <v>102</v>
      </c>
      <c r="C97" s="82" t="s">
        <v>99</v>
      </c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</row>
    <row r="98" spans="1:17" ht="23.25" x14ac:dyDescent="0.35">
      <c r="B98" s="29" t="s">
        <v>101</v>
      </c>
      <c r="C98" s="96" t="s">
        <v>103</v>
      </c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</row>
    <row r="99" spans="1:17" ht="23.25" x14ac:dyDescent="0.35">
      <c r="B99" s="21"/>
      <c r="C99" s="21"/>
      <c r="D99" s="21"/>
    </row>
    <row r="100" spans="1:17" ht="23.25" x14ac:dyDescent="0.35">
      <c r="B100" s="83"/>
      <c r="C100" s="83"/>
      <c r="D100" s="83"/>
    </row>
    <row r="101" spans="1:17" ht="23.25" x14ac:dyDescent="0.25">
      <c r="B101" s="22" t="s">
        <v>97</v>
      </c>
      <c r="C101" s="22"/>
      <c r="D101" s="22"/>
    </row>
    <row r="102" spans="1:17" ht="21" customHeight="1" x14ac:dyDescent="0.35">
      <c r="B102" s="21" t="s">
        <v>98</v>
      </c>
      <c r="C102" s="21"/>
    </row>
    <row r="103" spans="1:17" ht="21" x14ac:dyDescent="0.35">
      <c r="B103" s="84"/>
      <c r="C103" s="84"/>
      <c r="D103" s="84"/>
    </row>
  </sheetData>
  <mergeCells count="12">
    <mergeCell ref="C97:Q97"/>
    <mergeCell ref="C98:Q98"/>
    <mergeCell ref="B100:D100"/>
    <mergeCell ref="B103:D103"/>
    <mergeCell ref="B1:Q1"/>
    <mergeCell ref="B2:Q2"/>
    <mergeCell ref="B3:Q3"/>
    <mergeCell ref="B4:Q4"/>
    <mergeCell ref="B7:B8"/>
    <mergeCell ref="C7:C8"/>
    <mergeCell ref="D7:D8"/>
    <mergeCell ref="E7:Q7"/>
  </mergeCells>
  <pageMargins left="0.70866141732283472" right="0.70866141732283472" top="0.53" bottom="0.48" header="0.31496062992125984" footer="0.31496062992125984"/>
  <pageSetup paperSize="119" scale="41" orientation="landscape" r:id="rId1"/>
  <rowBreaks count="2" manualBreakCount="2">
    <brk id="44" max="16" man="1"/>
    <brk id="10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Presupuesto aprobado</vt:lpstr>
      <vt:lpstr>ENERO</vt:lpstr>
      <vt:lpstr>MARZO 2022</vt:lpstr>
      <vt:lpstr>ABRIL 2022</vt:lpstr>
      <vt:lpstr>MARZO</vt:lpstr>
      <vt:lpstr>Hoja1</vt:lpstr>
      <vt:lpstr>'ABRIL 2022'!Print_Area</vt:lpstr>
      <vt:lpstr>ENERO!Print_Area</vt:lpstr>
      <vt:lpstr>MARZO!Print_Area</vt:lpstr>
      <vt:lpstr>'MARZO 2022'!Print_Area</vt:lpstr>
      <vt:lpstr>'Presupuesto aprobado'!Print_Area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2022-05-17T19:10:16Z</dcterms:modified>
</cp:coreProperties>
</file>