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Estado de Resultado Septiemb 21" sheetId="12" state="hidden" r:id="rId1"/>
    <sheet name="Balance General Septiembre 21" sheetId="11" r:id="rId2"/>
    <sheet name="Bsalance General Marzo" sheetId="10" state="hidden" r:id="rId3"/>
    <sheet name="estado de resultado  marzo" sheetId="8" state="hidden" r:id="rId4"/>
    <sheet name="Hoja1" sheetId="7" state="hidden" r:id="rId5"/>
  </sheets>
  <externalReferences>
    <externalReference r:id="rId6"/>
    <externalReference r:id="rId7"/>
  </externalReferences>
  <definedNames>
    <definedName name="_xlnm.Print_Area" localSheetId="3">'estado de resultado  marzo'!$A$1:$E$204</definedName>
    <definedName name="_xlnm.Print_Area" localSheetId="0">'Estado de Resultado Septiemb 21'!$A$1:$E$210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" i="11" l="1"/>
  <c r="D143" i="12" l="1"/>
  <c r="D139" i="12"/>
  <c r="D124" i="12"/>
  <c r="D114" i="12"/>
  <c r="D98" i="12"/>
  <c r="D89" i="12"/>
  <c r="D54" i="12"/>
  <c r="D52" i="12"/>
  <c r="D41" i="12"/>
  <c r="D40" i="12"/>
  <c r="D39" i="12"/>
  <c r="D27" i="12"/>
  <c r="D18" i="12"/>
  <c r="D45" i="12"/>
  <c r="D48" i="12"/>
  <c r="D179" i="12" l="1"/>
  <c r="D42" i="12" l="1"/>
  <c r="D202" i="12" l="1"/>
  <c r="D149" i="12"/>
  <c r="D96" i="12"/>
  <c r="D17" i="12"/>
  <c r="E15" i="12"/>
  <c r="E9" i="12" s="1"/>
  <c r="D9" i="12"/>
  <c r="U40" i="11"/>
  <c r="S40" i="11"/>
  <c r="Q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T41" i="11" s="1"/>
  <c r="S30" i="11"/>
  <c r="S33" i="11" s="1"/>
  <c r="S41" i="11" s="1"/>
  <c r="S43" i="11" s="1"/>
  <c r="R30" i="11"/>
  <c r="R33" i="11" s="1"/>
  <c r="P30" i="11"/>
  <c r="P33" i="11" s="1"/>
  <c r="P41" i="11" s="1"/>
  <c r="M30" i="11"/>
  <c r="M33" i="11" s="1"/>
  <c r="M41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E41" i="11" s="1"/>
  <c r="D30" i="11"/>
  <c r="D33" i="11" s="1"/>
  <c r="D41" i="11" s="1"/>
  <c r="C30" i="11"/>
  <c r="C33" i="11" s="1"/>
  <c r="C41" i="11" s="1"/>
  <c r="B30" i="11"/>
  <c r="B33" i="11" s="1"/>
  <c r="G29" i="11"/>
  <c r="G30" i="11" s="1"/>
  <c r="G33" i="11" s="1"/>
  <c r="G41" i="11" s="1"/>
  <c r="B29" i="11"/>
  <c r="Y27" i="11"/>
  <c r="Y30" i="11" s="1"/>
  <c r="Y33" i="11" s="1"/>
  <c r="U27" i="11"/>
  <c r="U30" i="11" s="1"/>
  <c r="U33" i="11" s="1"/>
  <c r="U41" i="11" s="1"/>
  <c r="Q27" i="11"/>
  <c r="Q30" i="11" s="1"/>
  <c r="Q33" i="11" s="1"/>
  <c r="Q41" i="11" s="1"/>
  <c r="Q43" i="11" s="1"/>
  <c r="P27" i="1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S22" i="11"/>
  <c r="S23" i="11" s="1"/>
  <c r="O22" i="11"/>
  <c r="O23" i="11" s="1"/>
  <c r="O43" i="11" s="1"/>
  <c r="L22" i="11"/>
  <c r="K22" i="11"/>
  <c r="J22" i="11"/>
  <c r="J23" i="11" s="1"/>
  <c r="D22" i="11"/>
  <c r="C22" i="11"/>
  <c r="B22" i="11"/>
  <c r="K20" i="11"/>
  <c r="I20" i="11"/>
  <c r="G20" i="11"/>
  <c r="F20" i="11"/>
  <c r="E20" i="11"/>
  <c r="V19" i="11"/>
  <c r="V22" i="11" s="1"/>
  <c r="U19" i="11"/>
  <c r="S19" i="11"/>
  <c r="R19" i="11"/>
  <c r="Q19" i="11"/>
  <c r="P19" i="11"/>
  <c r="M19" i="11"/>
  <c r="K19" i="11"/>
  <c r="I19" i="11"/>
  <c r="H19" i="11"/>
  <c r="H22" i="11" s="1"/>
  <c r="G19" i="11"/>
  <c r="E19" i="11"/>
  <c r="D19" i="11"/>
  <c r="C19" i="11"/>
  <c r="B19" i="11"/>
  <c r="U18" i="11"/>
  <c r="U22" i="11" s="1"/>
  <c r="R18" i="11"/>
  <c r="R22" i="11" s="1"/>
  <c r="Q18" i="11"/>
  <c r="Q22" i="11" s="1"/>
  <c r="P18" i="11"/>
  <c r="P22" i="11" s="1"/>
  <c r="M18" i="11"/>
  <c r="M22" i="11" s="1"/>
  <c r="K18" i="11"/>
  <c r="I18" i="11"/>
  <c r="I22" i="11" s="1"/>
  <c r="H18" i="11"/>
  <c r="G18" i="11"/>
  <c r="G22" i="11" s="1"/>
  <c r="F18" i="11"/>
  <c r="F22" i="11" s="1"/>
  <c r="F23" i="11" s="1"/>
  <c r="F42" i="11" s="1"/>
  <c r="E18" i="11"/>
  <c r="E22" i="11" s="1"/>
  <c r="B18" i="11"/>
  <c r="U15" i="11"/>
  <c r="T15" i="11"/>
  <c r="T23" i="11" s="1"/>
  <c r="S15" i="11"/>
  <c r="R15" i="11"/>
  <c r="Q15" i="11"/>
  <c r="Q23" i="11" s="1"/>
  <c r="P15" i="11"/>
  <c r="P23" i="11" s="1"/>
  <c r="O15" i="11"/>
  <c r="M15" i="11"/>
  <c r="L15" i="11"/>
  <c r="L23" i="11" s="1"/>
  <c r="L42" i="11" s="1"/>
  <c r="K15" i="11"/>
  <c r="K23" i="11" s="1"/>
  <c r="K43" i="11" s="1"/>
  <c r="J15" i="11"/>
  <c r="I15" i="11"/>
  <c r="H15" i="11"/>
  <c r="G15" i="11"/>
  <c r="G23" i="11" s="1"/>
  <c r="F15" i="11"/>
  <c r="D15" i="11"/>
  <c r="D23" i="11" s="1"/>
  <c r="D42" i="11" s="1"/>
  <c r="C15" i="11"/>
  <c r="C23" i="11" s="1"/>
  <c r="C42" i="11" s="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L11" i="11"/>
  <c r="I11" i="11"/>
  <c r="E11" i="11"/>
  <c r="E15" i="11" s="1"/>
  <c r="E23" i="11" s="1"/>
  <c r="B11" i="11"/>
  <c r="B15" i="11" s="1"/>
  <c r="B23" i="11" s="1"/>
  <c r="H40" i="11" l="1"/>
  <c r="H41" i="11" s="1"/>
  <c r="Z23" i="11"/>
  <c r="D16" i="12"/>
  <c r="E16" i="12" s="1"/>
  <c r="E163" i="12" s="1"/>
  <c r="D205" i="12"/>
  <c r="H23" i="11"/>
  <c r="T43" i="11"/>
  <c r="E42" i="11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G44" i="11"/>
  <c r="U23" i="11"/>
  <c r="U43" i="11" s="1"/>
  <c r="M23" i="11"/>
  <c r="R41" i="11"/>
  <c r="R43" i="11" s="1"/>
  <c r="V40" i="11"/>
  <c r="D171" i="12" l="1"/>
  <c r="E166" i="12"/>
  <c r="E169" i="12" s="1"/>
  <c r="E171" i="12" s="1"/>
  <c r="H43" i="11"/>
  <c r="X40" i="11"/>
  <c r="X41" i="11" s="1"/>
  <c r="X43" i="11" s="1"/>
  <c r="Y37" i="11"/>
  <c r="Z40" i="11" l="1"/>
  <c r="Z41" i="11" s="1"/>
  <c r="Y40" i="11"/>
  <c r="Y41" i="11" s="1"/>
  <c r="Y43" i="11" s="1"/>
  <c r="Z18" i="10" l="1"/>
  <c r="U40" i="10"/>
  <c r="T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Q37" i="10"/>
  <c r="Q40" i="10" s="1"/>
  <c r="E37" i="10"/>
  <c r="C37" i="10"/>
  <c r="C40" i="10" s="1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S30" i="10"/>
  <c r="S33" i="10" s="1"/>
  <c r="S41" i="10" s="1"/>
  <c r="R30" i="10"/>
  <c r="R33" i="10" s="1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U43" i="10" s="1"/>
  <c r="Q27" i="10"/>
  <c r="Q30" i="10" s="1"/>
  <c r="Q33" i="10" s="1"/>
  <c r="P27" i="10"/>
  <c r="P30" i="10" s="1"/>
  <c r="P33" i="10" s="1"/>
  <c r="P41" i="10" s="1"/>
  <c r="O27" i="10"/>
  <c r="L27" i="10"/>
  <c r="I27" i="10"/>
  <c r="I30" i="10" s="1"/>
  <c r="I33" i="10" s="1"/>
  <c r="I41" i="10" s="1"/>
  <c r="Y22" i="10"/>
  <c r="X22" i="10"/>
  <c r="W22" i="10"/>
  <c r="V22" i="10"/>
  <c r="T22" i="10"/>
  <c r="O22" i="10"/>
  <c r="O23" i="10" s="1"/>
  <c r="O43" i="10" s="1"/>
  <c r="L22" i="10"/>
  <c r="J22" i="10"/>
  <c r="K20" i="10"/>
  <c r="I20" i="10"/>
  <c r="G20" i="10"/>
  <c r="G22" i="10" s="1"/>
  <c r="F20" i="10"/>
  <c r="F22" i="10" s="1"/>
  <c r="F23" i="10" s="1"/>
  <c r="F42" i="10" s="1"/>
  <c r="E20" i="10"/>
  <c r="E22" i="10" s="1"/>
  <c r="V19" i="10"/>
  <c r="U19" i="10"/>
  <c r="S19" i="10"/>
  <c r="S22" i="10" s="1"/>
  <c r="R19" i="10"/>
  <c r="Q19" i="10"/>
  <c r="P19" i="10"/>
  <c r="P22" i="10" s="1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B22" i="10" s="1"/>
  <c r="U15" i="10"/>
  <c r="U23" i="10" s="1"/>
  <c r="T15" i="10"/>
  <c r="T23" i="10" s="1"/>
  <c r="S15" i="10"/>
  <c r="R15" i="10"/>
  <c r="R23" i="10" s="1"/>
  <c r="Q15" i="10"/>
  <c r="Q23" i="10" s="1"/>
  <c r="P15" i="10"/>
  <c r="O15" i="10"/>
  <c r="K15" i="10"/>
  <c r="J15" i="10"/>
  <c r="J23" i="10" s="1"/>
  <c r="J43" i="10" s="1"/>
  <c r="H15" i="10"/>
  <c r="H23" i="10" s="1"/>
  <c r="G15" i="10"/>
  <c r="F15" i="10"/>
  <c r="D15" i="10"/>
  <c r="C15" i="10"/>
  <c r="X14" i="10"/>
  <c r="Y14" i="10" s="1"/>
  <c r="W14" i="10"/>
  <c r="W15" i="10" s="1"/>
  <c r="W23" i="10" s="1"/>
  <c r="V14" i="10"/>
  <c r="Y11" i="10"/>
  <c r="X11" i="10"/>
  <c r="W11" i="10"/>
  <c r="V11" i="10"/>
  <c r="V15" i="10" s="1"/>
  <c r="V23" i="10" s="1"/>
  <c r="M11" i="10"/>
  <c r="M15" i="10" s="1"/>
  <c r="M23" i="10" s="1"/>
  <c r="L11" i="10"/>
  <c r="L15" i="10" s="1"/>
  <c r="L23" i="10" s="1"/>
  <c r="L42" i="10" s="1"/>
  <c r="I11" i="10"/>
  <c r="I15" i="10" s="1"/>
  <c r="I23" i="10" s="1"/>
  <c r="E11" i="10"/>
  <c r="E15" i="10" s="1"/>
  <c r="B11" i="10"/>
  <c r="B15" i="10" s="1"/>
  <c r="H41" i="10" l="1"/>
  <c r="H43" i="10" s="1"/>
  <c r="G44" i="10"/>
  <c r="T43" i="10"/>
  <c r="I43" i="10"/>
  <c r="K23" i="10"/>
  <c r="K43" i="10" s="1"/>
  <c r="Y15" i="10"/>
  <c r="Y23" i="10" s="1"/>
  <c r="Z14" i="10"/>
  <c r="Z15" i="10" s="1"/>
  <c r="Z23" i="10" s="1"/>
  <c r="C23" i="10"/>
  <c r="P23" i="10"/>
  <c r="C41" i="10"/>
  <c r="X37" i="10"/>
  <c r="W40" i="10"/>
  <c r="W41" i="10" s="1"/>
  <c r="W43" i="10" s="1"/>
  <c r="D23" i="10"/>
  <c r="D42" i="10" s="1"/>
  <c r="B23" i="10"/>
  <c r="B42" i="10" s="1"/>
  <c r="P43" i="10"/>
  <c r="E23" i="10"/>
  <c r="E42" i="10" s="1"/>
  <c r="G23" i="10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D16" i="8" s="1"/>
  <c r="E15" i="8"/>
  <c r="E9" i="8" s="1"/>
  <c r="D146" i="8"/>
  <c r="D93" i="8"/>
  <c r="D17" i="8"/>
  <c r="D176" i="8"/>
  <c r="D196" i="8"/>
  <c r="D9" i="8"/>
  <c r="E16" i="8" l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<sst xmlns="http://schemas.openxmlformats.org/spreadsheetml/2006/main" count="770" uniqueCount="372">
  <si>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</si>
  <si>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</si>
  <si>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</si>
  <si>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</si>
  <si>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</si>
  <si>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</si>
  <si>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</si>
  <si>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</si>
  <si>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</si>
  <si>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</si>
  <si>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</si>
  <si>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</si>
  <si>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</si>
  <si>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</si>
  <si>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</si>
  <si>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</si>
  <si>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</si>
  <si>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</si>
  <si>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</si>
  <si>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</si>
  <si>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</si>
  <si>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</si>
  <si>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</si>
  <si>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</si>
  <si>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</si>
  <si>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</si>
  <si>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</si>
  <si>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</si>
  <si>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</si>
  <si>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</si>
  <si>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</si>
  <si>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</si>
  <si>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</si>
  <si>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</si>
  <si>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</si>
  <si>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</si>
  <si>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</si>
  <si>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</si>
  <si>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</si>
  <si>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</si>
  <si>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</si>
  <si>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</si>
  <si>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</si>
  <si>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</si>
  <si>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</si>
  <si>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</si>
  <si>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</si>
  <si>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</si>
  <si>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</si>
  <si>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</si>
  <si>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</si>
  <si>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</si>
  <si>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</si>
  <si>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</si>
  <si>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</si>
  <si>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</si>
  <si>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</si>
  <si>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</si>
  <si>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</si>
  <si>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</si>
  <si>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</si>
  <si>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</si>
  <si>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</si>
  <si>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</si>
  <si>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</si>
  <si>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</si>
  <si>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</si>
  <si>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</si>
  <si>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</si>
  <si>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</si>
  <si>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</si>
  <si>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</si>
  <si>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</si>
  <si>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</si>
  <si>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</si>
  <si>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</si>
  <si>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</si>
  <si>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</si>
  <si>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</si>
  <si>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</si>
  <si>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</si>
  <si>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</si>
  <si>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</si>
  <si>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</si>
  <si>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</si>
  <si>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</si>
  <si>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</si>
  <si>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</si>
  <si>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</si>
  <si>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</si>
  <si>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</si>
  <si>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</si>
  <si>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</si>
  <si>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</si>
  <si>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</si>
  <si>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</si>
  <si>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</si>
  <si>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</si>
  <si>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</si>
  <si>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</si>
  <si>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</si>
  <si>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</si>
  <si>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</si>
  <si>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</si>
  <si>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</si>
  <si>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</si>
  <si>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</si>
  <si>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</si>
  <si>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</si>
  <si>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</si>
  <si>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</si>
  <si>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</si>
  <si>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</si>
  <si>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</si>
  <si>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</si>
  <si>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</si>
  <si>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</si>
  <si>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</si>
  <si>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</si>
  <si>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</si>
  <si>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</si>
  <si>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</si>
  <si>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</si>
  <si>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</si>
  <si>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</si>
  <si>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</si>
  <si>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</si>
  <si>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</si>
  <si>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</si>
  <si>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</si>
  <si>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</si>
  <si>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</si>
  <si>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</si>
  <si>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</si>
  <si>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</si>
  <si>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</si>
  <si>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</si>
  <si>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</si>
  <si>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</si>
  <si>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</si>
  <si>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</si>
  <si>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</si>
  <si>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</si>
  <si>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</si>
  <si>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</si>
  <si>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</si>
  <si>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</si>
  <si>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</si>
  <si>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</si>
  <si>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</si>
  <si>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</si>
  <si>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</si>
  <si>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</si>
  <si>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</si>
  <si>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</si>
  <si>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</si>
  <si>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</si>
  <si>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</si>
  <si>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</si>
  <si>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</si>
  <si>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</si>
  <si>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</si>
  <si>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</si>
  <si>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</si>
  <si>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</si>
  <si>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</si>
  <si>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</si>
  <si>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</si>
  <si>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</si>
  <si>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</si>
  <si>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</si>
  <si>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</si>
  <si>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</si>
  <si>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</si>
  <si>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</si>
  <si>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</si>
  <si>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</si>
  <si>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</si>
  <si>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</si>
  <si>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</si>
  <si>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</si>
  <si>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</si>
  <si>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</si>
  <si>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</si>
  <si>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</si>
  <si>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</si>
  <si>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</si>
  <si>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</si>
  <si>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</si>
  <si>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</si>
  <si>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</si>
  <si>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</si>
  <si>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</si>
  <si>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</si>
  <si>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</si>
  <si>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</si>
  <si>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</si>
  <si>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</si>
  <si>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</si>
  <si>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</si>
  <si>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</si>
  <si>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</si>
  <si>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</si>
  <si>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</si>
  <si>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</si>
  <si>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</si>
  <si>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</si>
  <si>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</si>
  <si>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</si>
  <si>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</si>
  <si>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</si>
  <si>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</si>
  <si>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</si>
  <si>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</si>
  <si>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</si>
  <si>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</si>
  <si>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</si>
  <si>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</si>
  <si>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</si>
  <si>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</si>
  <si>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</si>
  <si>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</si>
  <si>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</si>
  <si>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</si>
  <si>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</si>
  <si>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</si>
  <si>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</si>
  <si>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</si>
  <si>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</si>
  <si>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</si>
  <si>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</si>
  <si>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</si>
  <si>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</si>
  <si>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</si>
  <si>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</si>
  <si>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</si>
  <si>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</si>
  <si>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</si>
  <si>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</si>
  <si>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</si>
  <si>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</si>
  <si>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</si>
  <si>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</si>
  <si>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</si>
  <si>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</si>
  <si>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</si>
  <si>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</si>
  <si>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</si>
  <si>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</si>
  <si>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</si>
  <si>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</si>
  <si>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</si>
  <si>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</si>
  <si>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</si>
  <si>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</si>
  <si>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</si>
  <si>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</si>
  <si>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</si>
  <si>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</si>
  <si>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</si>
  <si>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</si>
  <si>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</si>
  <si>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</si>
  <si>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</si>
  <si>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</si>
  <si>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</si>
  <si>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</si>
  <si>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</si>
  <si>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</si>
  <si>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</si>
  <si>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</si>
  <si>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</si>
  <si>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</si>
  <si>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</si>
  <si>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</si>
  <si>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</si>
  <si>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</si>
  <si>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</si>
  <si>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</si>
  <si>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</si>
  <si>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</si>
  <si>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</si>
  <si>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</si>
  <si>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</si>
  <si>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</si>
  <si>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</si>
  <si>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</si>
  <si>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</si>
  <si>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</si>
  <si>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</si>
  <si>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</si>
  <si>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</si>
  <si>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</si>
  <si>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</si>
  <si>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</si>
  <si>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</si>
  <si>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</si>
  <si>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</si>
  <si>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</si>
  <si>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</si>
  <si>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</si>
  <si>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</si>
  <si>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</si>
  <si>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</si>
  <si>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</si>
  <si>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</si>
  <si>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</si>
  <si>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</si>
  <si>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</si>
  <si>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</si>
  <si>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</si>
  <si>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</si>
  <si>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</si>
  <si>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</si>
  <si>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</si>
  <si>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</si>
  <si>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</si>
  <si>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</si>
  <si>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</si>
  <si>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</si>
  <si>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</si>
  <si>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</si>
  <si>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</si>
  <si>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</si>
  <si>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</si>
  <si>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</si>
  <si>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</si>
  <si>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</si>
  <si>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</si>
  <si>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</si>
  <si>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</si>
  <si>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</si>
  <si>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</si>
  <si>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</si>
  <si>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</si>
  <si>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</si>
  <si>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</si>
  <si>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</si>
  <si>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</si>
  <si>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</si>
  <si>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</si>
  <si>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</si>
  <si>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</si>
  <si>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</si>
  <si>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</si>
  <si>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</si>
  <si>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</si>
  <si>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</si>
  <si>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</si>
  <si>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</si>
  <si>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</si>
  <si>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</si>
  <si>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</si>
  <si>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</si>
  <si>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</si>
  <si>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</si>
  <si>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</si>
  <si>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</si>
  <si>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</si>
  <si>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</si>
  <si>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</si>
  <si>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</si>
  <si>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</si>
  <si>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</si>
  <si>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</si>
  <si>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</si>
  <si>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TOTAL PERIODO 2021  AGOSTO</t>
  </si>
  <si>
    <t>PERSONAL TEMPORAL EN CARGOS DE CARRERA</t>
  </si>
  <si>
    <t xml:space="preserve"> MANTENIMIENTO Y REP.INSTALACIONES ELECTRICAS</t>
  </si>
  <si>
    <t>SERVICIOS SANITARIOS MEDICOS Y VETERINARIOS</t>
  </si>
  <si>
    <t>Al 30/09/2021</t>
  </si>
  <si>
    <t>SUELDO TEMPORAL A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</si>
</sst>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opLeftCell="A184" zoomScale="120" zoomScaleNormal="120" zoomScaleSheetLayoutView="100" workbookViewId="0">
      <selection activeCell="D13" sqref="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366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893143390.55999994</v>
      </c>
      <c r="E9" s="6">
        <f>+E15</f>
        <v>893143390.55999994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406670822.69999999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485256256.88999999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103480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1112830.97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893143390.55999994</v>
      </c>
    </row>
    <row r="16" spans="1:7" x14ac:dyDescent="0.25">
      <c r="A16" s="11"/>
      <c r="B16" s="11"/>
      <c r="C16" s="5" t="s">
        <v>19</v>
      </c>
      <c r="D16" s="35">
        <f>+D17+D42+D96+D149+D162+D179</f>
        <v>46869447.140000001</v>
      </c>
      <c r="E16" s="35">
        <f>+D16</f>
        <v>46869447.140000001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34153565.689999998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18629836.2+715000</f>
        <v>19344836.199999999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2285000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8" t="s">
        <v>367</v>
      </c>
      <c r="D23" s="58">
        <v>3626000</v>
      </c>
      <c r="E23" s="9"/>
    </row>
    <row r="24" spans="1:9" x14ac:dyDescent="0.25">
      <c r="A24" s="10"/>
      <c r="B24" s="10">
        <v>11211</v>
      </c>
      <c r="C24" s="8" t="s">
        <v>371</v>
      </c>
      <c r="D24" s="58">
        <v>27000</v>
      </c>
      <c r="E24" s="9"/>
    </row>
    <row r="25" spans="1:9" x14ac:dyDescent="0.25">
      <c r="A25" s="10" t="s">
        <v>173</v>
      </c>
      <c r="B25" s="10">
        <v>11401</v>
      </c>
      <c r="C25" s="8" t="s">
        <v>25</v>
      </c>
      <c r="D25" s="58"/>
      <c r="E25" s="9"/>
    </row>
    <row r="26" spans="1:9" x14ac:dyDescent="0.25">
      <c r="A26" s="10" t="s">
        <v>174</v>
      </c>
      <c r="B26" s="10">
        <v>11501</v>
      </c>
      <c r="C26" s="8" t="s">
        <v>26</v>
      </c>
      <c r="D26" s="58"/>
      <c r="E26" s="9"/>
    </row>
    <row r="27" spans="1:9" ht="30" x14ac:dyDescent="0.25">
      <c r="A27" s="10"/>
      <c r="B27" s="10">
        <v>11503</v>
      </c>
      <c r="C27" s="8" t="s">
        <v>349</v>
      </c>
      <c r="D27" s="58">
        <f>3028000+581319.81</f>
        <v>3609319.81</v>
      </c>
      <c r="E27" s="58"/>
    </row>
    <row r="28" spans="1:9" x14ac:dyDescent="0.25">
      <c r="A28" s="10"/>
      <c r="B28" s="10">
        <v>11504</v>
      </c>
      <c r="C28" s="8" t="s">
        <v>27</v>
      </c>
      <c r="D28" s="58"/>
      <c r="E28" s="58"/>
    </row>
    <row r="29" spans="1:9" x14ac:dyDescent="0.25">
      <c r="A29" s="10"/>
      <c r="B29" s="10">
        <v>12202</v>
      </c>
      <c r="C29" s="8" t="s">
        <v>28</v>
      </c>
      <c r="D29" s="58"/>
      <c r="E29" s="9"/>
      <c r="I29" s="40"/>
    </row>
    <row r="30" spans="1:9" ht="30" x14ac:dyDescent="0.25">
      <c r="A30" s="10"/>
      <c r="B30" s="10">
        <v>12203</v>
      </c>
      <c r="C30" s="8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8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8" t="s">
        <v>31</v>
      </c>
      <c r="D32" s="58">
        <v>1416000</v>
      </c>
      <c r="E32" s="58"/>
    </row>
    <row r="33" spans="1:5" x14ac:dyDescent="0.25">
      <c r="A33" s="10" t="s">
        <v>177</v>
      </c>
      <c r="B33" s="10">
        <v>12206</v>
      </c>
      <c r="C33" s="8" t="s">
        <v>32</v>
      </c>
      <c r="D33" s="58">
        <v>25200</v>
      </c>
      <c r="E33" s="9"/>
    </row>
    <row r="34" spans="1:5" x14ac:dyDescent="0.25">
      <c r="A34" s="10" t="s">
        <v>178</v>
      </c>
      <c r="B34" s="10">
        <v>12209</v>
      </c>
      <c r="C34" s="8" t="s">
        <v>33</v>
      </c>
      <c r="D34" s="58"/>
      <c r="E34" s="9"/>
    </row>
    <row r="35" spans="1:5" x14ac:dyDescent="0.25">
      <c r="A35" s="10"/>
      <c r="B35" s="10">
        <v>12210</v>
      </c>
      <c r="C35" s="8" t="s">
        <v>297</v>
      </c>
      <c r="D35" s="58"/>
      <c r="E35" s="9"/>
    </row>
    <row r="36" spans="1:5" ht="30" x14ac:dyDescent="0.25">
      <c r="A36" s="10"/>
      <c r="B36" s="10">
        <v>12215</v>
      </c>
      <c r="C36" s="8" t="s">
        <v>29</v>
      </c>
      <c r="D36" s="58"/>
      <c r="E36" s="9"/>
    </row>
    <row r="37" spans="1:5" x14ac:dyDescent="0.25">
      <c r="A37" s="10"/>
      <c r="B37" s="10">
        <v>13201</v>
      </c>
      <c r="C37" s="8" t="s">
        <v>34</v>
      </c>
      <c r="D37" s="58"/>
      <c r="E37" s="9"/>
    </row>
    <row r="38" spans="1:5" x14ac:dyDescent="0.25">
      <c r="A38" s="10" t="s">
        <v>179</v>
      </c>
      <c r="B38" s="10">
        <v>13101</v>
      </c>
      <c r="C38" s="8" t="s">
        <v>35</v>
      </c>
      <c r="D38" s="58"/>
      <c r="E38" s="9"/>
    </row>
    <row r="39" spans="1:5" x14ac:dyDescent="0.25">
      <c r="A39" s="10" t="s">
        <v>180</v>
      </c>
      <c r="B39" s="10">
        <v>15101</v>
      </c>
      <c r="C39" s="8" t="s">
        <v>36</v>
      </c>
      <c r="D39" s="59">
        <f>1730799.19+50693.5</f>
        <v>1781492.69</v>
      </c>
      <c r="E39" s="58"/>
    </row>
    <row r="40" spans="1:5" x14ac:dyDescent="0.25">
      <c r="A40" s="10" t="s">
        <v>181</v>
      </c>
      <c r="B40" s="10">
        <v>15201</v>
      </c>
      <c r="C40" s="8" t="s">
        <v>37</v>
      </c>
      <c r="D40" s="58">
        <f>1742399.38+50765</f>
        <v>1793164.38</v>
      </c>
      <c r="E40" s="58"/>
    </row>
    <row r="41" spans="1:5" ht="30" x14ac:dyDescent="0.25">
      <c r="A41" s="10"/>
      <c r="B41" s="10">
        <v>15301</v>
      </c>
      <c r="C41" s="8" t="s">
        <v>38</v>
      </c>
      <c r="D41" s="58">
        <f>237687.61+7865</f>
        <v>245552.61</v>
      </c>
      <c r="E41" s="58"/>
    </row>
    <row r="42" spans="1:5" x14ac:dyDescent="0.25">
      <c r="A42" s="11"/>
      <c r="B42" s="11">
        <v>2</v>
      </c>
      <c r="C42" s="5" t="s">
        <v>39</v>
      </c>
      <c r="D42" s="63">
        <f>SUM(D43:D95)</f>
        <v>10624695.889999999</v>
      </c>
      <c r="E42" s="63"/>
    </row>
    <row r="43" spans="1:5" x14ac:dyDescent="0.25">
      <c r="A43" s="10" t="s">
        <v>182</v>
      </c>
      <c r="B43" s="10">
        <v>21201</v>
      </c>
      <c r="C43" s="8" t="s">
        <v>40</v>
      </c>
      <c r="D43" s="59">
        <v>51063.44</v>
      </c>
      <c r="E43" s="58"/>
    </row>
    <row r="44" spans="1:5" x14ac:dyDescent="0.25">
      <c r="A44" s="10" t="s">
        <v>183</v>
      </c>
      <c r="B44" s="10">
        <v>21301</v>
      </c>
      <c r="C44" s="8" t="s">
        <v>41</v>
      </c>
      <c r="D44" s="58"/>
      <c r="E44" s="58"/>
    </row>
    <row r="45" spans="1:5" x14ac:dyDescent="0.25">
      <c r="A45" s="10" t="s">
        <v>184</v>
      </c>
      <c r="B45" s="10">
        <v>21401</v>
      </c>
      <c r="C45" s="8" t="s">
        <v>42</v>
      </c>
      <c r="D45" s="58">
        <f>2970+150</f>
        <v>3120</v>
      </c>
      <c r="E45" s="58"/>
    </row>
    <row r="46" spans="1:5" x14ac:dyDescent="0.25">
      <c r="A46" s="10" t="s">
        <v>185</v>
      </c>
      <c r="B46" s="10">
        <v>21501</v>
      </c>
      <c r="C46" s="8" t="s">
        <v>43</v>
      </c>
      <c r="D46" s="58">
        <v>1361898.32</v>
      </c>
      <c r="E46" s="58"/>
    </row>
    <row r="47" spans="1:5" x14ac:dyDescent="0.25">
      <c r="A47" s="10" t="s">
        <v>186</v>
      </c>
      <c r="B47" s="10">
        <v>21601</v>
      </c>
      <c r="C47" s="8" t="s">
        <v>44</v>
      </c>
      <c r="D47" s="58">
        <v>584111.17000000004</v>
      </c>
      <c r="E47" s="58"/>
    </row>
    <row r="48" spans="1:5" x14ac:dyDescent="0.25">
      <c r="A48" s="10" t="s">
        <v>187</v>
      </c>
      <c r="B48" s="10">
        <v>21701</v>
      </c>
      <c r="C48" s="8" t="s">
        <v>45</v>
      </c>
      <c r="D48" s="58">
        <f>1350+5940</f>
        <v>7290</v>
      </c>
      <c r="E48" s="58"/>
    </row>
    <row r="49" spans="1:5" x14ac:dyDescent="0.25">
      <c r="A49" s="10" t="s">
        <v>188</v>
      </c>
      <c r="B49" s="10">
        <v>21801</v>
      </c>
      <c r="C49" s="8" t="s">
        <v>46</v>
      </c>
      <c r="D49" s="58">
        <v>8444</v>
      </c>
      <c r="E49" s="58"/>
    </row>
    <row r="50" spans="1:5" x14ac:dyDescent="0.25">
      <c r="A50" s="10" t="s">
        <v>189</v>
      </c>
      <c r="B50" s="10">
        <v>22101</v>
      </c>
      <c r="C50" s="8" t="s">
        <v>47</v>
      </c>
      <c r="D50" s="58">
        <v>247800</v>
      </c>
      <c r="E50" s="58"/>
    </row>
    <row r="51" spans="1:5" x14ac:dyDescent="0.25">
      <c r="A51" s="10" t="s">
        <v>190</v>
      </c>
      <c r="B51" s="10">
        <v>22201</v>
      </c>
      <c r="C51" s="8" t="s">
        <v>48</v>
      </c>
      <c r="D51" s="58">
        <v>560</v>
      </c>
      <c r="E51" s="58"/>
    </row>
    <row r="52" spans="1:5" x14ac:dyDescent="0.25">
      <c r="A52" s="10" t="s">
        <v>191</v>
      </c>
      <c r="B52" s="10">
        <v>23101</v>
      </c>
      <c r="C52" s="8" t="s">
        <v>49</v>
      </c>
      <c r="D52" s="58">
        <f>51501.5+1394880</f>
        <v>1446381.5</v>
      </c>
      <c r="E52" s="58"/>
    </row>
    <row r="53" spans="1:5" x14ac:dyDescent="0.25">
      <c r="A53" s="10" t="s">
        <v>192</v>
      </c>
      <c r="B53" s="10">
        <v>23201</v>
      </c>
      <c r="C53" s="8" t="s">
        <v>50</v>
      </c>
      <c r="D53" s="58">
        <v>365173.17</v>
      </c>
      <c r="E53" s="58"/>
    </row>
    <row r="54" spans="1:5" x14ac:dyDescent="0.25">
      <c r="A54" s="10" t="s">
        <v>193</v>
      </c>
      <c r="B54" s="10">
        <v>24101</v>
      </c>
      <c r="C54" s="8" t="s">
        <v>51</v>
      </c>
      <c r="D54" s="58">
        <f>150+185768</f>
        <v>185918</v>
      </c>
      <c r="E54" s="58"/>
    </row>
    <row r="55" spans="1:5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5" x14ac:dyDescent="0.25">
      <c r="A56" s="10" t="s">
        <v>195</v>
      </c>
      <c r="B56" s="10">
        <v>24401</v>
      </c>
      <c r="C56" s="8" t="s">
        <v>53</v>
      </c>
      <c r="D56" s="58">
        <v>2000</v>
      </c>
      <c r="E56" s="58"/>
    </row>
    <row r="57" spans="1:5" x14ac:dyDescent="0.25">
      <c r="A57" s="10" t="s">
        <v>196</v>
      </c>
      <c r="B57" s="10">
        <v>25101</v>
      </c>
      <c r="C57" s="8" t="s">
        <v>54</v>
      </c>
      <c r="D57" s="58">
        <v>500477.87</v>
      </c>
      <c r="E57" s="58"/>
    </row>
    <row r="58" spans="1:5" x14ac:dyDescent="0.25">
      <c r="A58" s="10"/>
      <c r="B58" s="10">
        <v>25302</v>
      </c>
      <c r="C58" s="8" t="s">
        <v>55</v>
      </c>
      <c r="D58" s="58"/>
      <c r="E58" s="58"/>
    </row>
    <row r="59" spans="1:5" x14ac:dyDescent="0.25">
      <c r="A59" s="10"/>
      <c r="B59" s="10">
        <v>25303</v>
      </c>
      <c r="C59" s="8" t="s">
        <v>56</v>
      </c>
      <c r="D59" s="58"/>
      <c r="E59" s="58"/>
    </row>
    <row r="60" spans="1:5" ht="30" x14ac:dyDescent="0.25">
      <c r="A60" s="10"/>
      <c r="B60" s="10">
        <v>25304</v>
      </c>
      <c r="C60" s="8" t="s">
        <v>57</v>
      </c>
      <c r="D60" s="58"/>
      <c r="E60" s="58"/>
    </row>
    <row r="61" spans="1:5" ht="30" x14ac:dyDescent="0.25">
      <c r="A61" s="10" t="s">
        <v>197</v>
      </c>
      <c r="B61" s="10">
        <v>25401</v>
      </c>
      <c r="C61" s="8" t="s">
        <v>58</v>
      </c>
      <c r="D61" s="58">
        <v>79000</v>
      </c>
      <c r="E61" s="58"/>
    </row>
    <row r="62" spans="1:5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5" ht="30" x14ac:dyDescent="0.25">
      <c r="A63" s="10"/>
      <c r="B63" s="10">
        <v>26101</v>
      </c>
      <c r="C63" s="8" t="s">
        <v>60</v>
      </c>
      <c r="D63" s="58"/>
      <c r="E63" s="58"/>
    </row>
    <row r="64" spans="1:5" x14ac:dyDescent="0.25">
      <c r="A64" s="10" t="s">
        <v>199</v>
      </c>
      <c r="B64" s="10">
        <v>26201</v>
      </c>
      <c r="C64" s="8" t="s">
        <v>61</v>
      </c>
      <c r="D64" s="58">
        <v>1440626.93</v>
      </c>
      <c r="E64" s="58"/>
    </row>
    <row r="65" spans="1:5" x14ac:dyDescent="0.25">
      <c r="A65" s="10" t="s">
        <v>200</v>
      </c>
      <c r="B65" s="10">
        <v>26301</v>
      </c>
      <c r="C65" s="8" t="s">
        <v>62</v>
      </c>
      <c r="D65" s="58">
        <v>825440.99</v>
      </c>
      <c r="E65" s="58"/>
    </row>
    <row r="66" spans="1:5" x14ac:dyDescent="0.25">
      <c r="A66" s="10" t="s">
        <v>201</v>
      </c>
      <c r="B66" s="10">
        <v>27101</v>
      </c>
      <c r="C66" s="8" t="s">
        <v>63</v>
      </c>
      <c r="D66" s="58"/>
      <c r="E66" s="9"/>
    </row>
    <row r="67" spans="1:5" x14ac:dyDescent="0.25">
      <c r="A67" s="10" t="s">
        <v>202</v>
      </c>
      <c r="B67" s="10">
        <v>27102</v>
      </c>
      <c r="C67" s="8" t="s">
        <v>64</v>
      </c>
      <c r="D67" s="58"/>
      <c r="E67" s="9"/>
    </row>
    <row r="68" spans="1:5" x14ac:dyDescent="0.25">
      <c r="A68" s="10"/>
      <c r="B68" s="10">
        <v>27104</v>
      </c>
      <c r="C68" s="8" t="s">
        <v>302</v>
      </c>
      <c r="D68" s="58"/>
      <c r="E68" s="9"/>
    </row>
    <row r="69" spans="1:5" ht="30" x14ac:dyDescent="0.25">
      <c r="A69" s="10" t="s">
        <v>203</v>
      </c>
      <c r="B69" s="10">
        <v>27106</v>
      </c>
      <c r="C69" s="8" t="s">
        <v>368</v>
      </c>
      <c r="D69" s="58"/>
      <c r="E69" s="58"/>
    </row>
    <row r="70" spans="1:5" ht="30" x14ac:dyDescent="0.25">
      <c r="A70" s="10"/>
      <c r="B70" s="10">
        <v>27107</v>
      </c>
      <c r="C70" s="8" t="s">
        <v>66</v>
      </c>
      <c r="D70" s="58">
        <v>436600</v>
      </c>
      <c r="E70" s="58"/>
    </row>
    <row r="71" spans="1:5" ht="30" x14ac:dyDescent="0.25">
      <c r="A71" s="10" t="s">
        <v>204</v>
      </c>
      <c r="B71" s="10">
        <v>27201</v>
      </c>
      <c r="C71" s="8" t="s">
        <v>67</v>
      </c>
      <c r="D71" s="58"/>
      <c r="E71" s="58"/>
    </row>
    <row r="72" spans="1:5" x14ac:dyDescent="0.25">
      <c r="A72" s="10"/>
      <c r="B72" s="10">
        <v>27202</v>
      </c>
      <c r="C72" s="8" t="s">
        <v>68</v>
      </c>
      <c r="D72" s="58"/>
      <c r="E72" s="58"/>
    </row>
    <row r="73" spans="1:5" ht="30" x14ac:dyDescent="0.25">
      <c r="A73" s="10"/>
      <c r="B73" s="10">
        <v>272041</v>
      </c>
      <c r="C73" s="8" t="s">
        <v>69</v>
      </c>
      <c r="D73" s="58"/>
      <c r="E73" s="58"/>
    </row>
    <row r="74" spans="1:5" ht="30" x14ac:dyDescent="0.25">
      <c r="A74" s="10" t="s">
        <v>205</v>
      </c>
      <c r="B74" s="10">
        <v>27205</v>
      </c>
      <c r="C74" s="8" t="s">
        <v>70</v>
      </c>
      <c r="D74" s="58"/>
      <c r="E74" s="58"/>
    </row>
    <row r="75" spans="1:5" ht="30" x14ac:dyDescent="0.25">
      <c r="A75" s="10" t="s">
        <v>206</v>
      </c>
      <c r="B75" s="10">
        <v>27206</v>
      </c>
      <c r="C75" s="8" t="s">
        <v>71</v>
      </c>
      <c r="D75" s="58">
        <v>124212.05</v>
      </c>
      <c r="E75" s="58"/>
    </row>
    <row r="76" spans="1:5" ht="30" x14ac:dyDescent="0.25">
      <c r="A76" s="10"/>
      <c r="B76" s="10">
        <v>27208</v>
      </c>
      <c r="C76" s="8" t="s">
        <v>315</v>
      </c>
      <c r="D76" s="58"/>
      <c r="E76" s="58"/>
    </row>
    <row r="77" spans="1:5" x14ac:dyDescent="0.25">
      <c r="A77" s="10" t="s">
        <v>207</v>
      </c>
      <c r="B77" s="10">
        <v>28201</v>
      </c>
      <c r="C77" s="8" t="s">
        <v>72</v>
      </c>
      <c r="D77" s="58"/>
      <c r="E77" s="58"/>
    </row>
    <row r="78" spans="1:5" ht="30" x14ac:dyDescent="0.25">
      <c r="A78" s="10"/>
      <c r="B78" s="10">
        <v>28301</v>
      </c>
      <c r="C78" s="8" t="s">
        <v>369</v>
      </c>
      <c r="D78" s="58">
        <v>212180</v>
      </c>
      <c r="E78" s="58"/>
    </row>
    <row r="79" spans="1:5" x14ac:dyDescent="0.25">
      <c r="A79" s="10" t="s">
        <v>208</v>
      </c>
      <c r="B79" s="10">
        <v>28401</v>
      </c>
      <c r="C79" s="8" t="s">
        <v>73</v>
      </c>
      <c r="D79" s="58"/>
      <c r="E79" s="58"/>
    </row>
    <row r="80" spans="1:5" x14ac:dyDescent="0.25">
      <c r="A80" s="10" t="s">
        <v>209</v>
      </c>
      <c r="B80" s="10">
        <v>28501</v>
      </c>
      <c r="C80" s="8" t="s">
        <v>74</v>
      </c>
      <c r="D80" s="58"/>
      <c r="E80" s="58"/>
    </row>
    <row r="81" spans="1:5" x14ac:dyDescent="0.25">
      <c r="A81" s="10" t="s">
        <v>210</v>
      </c>
      <c r="B81" s="10">
        <v>28502</v>
      </c>
      <c r="C81" s="8" t="s">
        <v>75</v>
      </c>
      <c r="D81" s="58"/>
      <c r="E81" s="58"/>
    </row>
    <row r="82" spans="1:5" x14ac:dyDescent="0.25">
      <c r="A82" s="10" t="s">
        <v>211</v>
      </c>
      <c r="B82" s="10">
        <v>28503</v>
      </c>
      <c r="C82" s="8" t="s">
        <v>76</v>
      </c>
      <c r="D82" s="58">
        <v>139258.93</v>
      </c>
      <c r="E82" s="58"/>
    </row>
    <row r="83" spans="1:5" x14ac:dyDescent="0.25">
      <c r="A83" s="10" t="s">
        <v>212</v>
      </c>
      <c r="B83" s="13">
        <v>28601</v>
      </c>
      <c r="C83" s="14" t="s">
        <v>77</v>
      </c>
      <c r="D83" s="58">
        <v>1454084.8</v>
      </c>
      <c r="E83" s="58"/>
    </row>
    <row r="84" spans="1:5" x14ac:dyDescent="0.25">
      <c r="A84" s="10"/>
      <c r="B84" s="10">
        <v>28602</v>
      </c>
      <c r="C84" s="8" t="s">
        <v>78</v>
      </c>
      <c r="D84" s="58"/>
      <c r="E84" s="58"/>
    </row>
    <row r="85" spans="1:5" ht="30" x14ac:dyDescent="0.25">
      <c r="A85" s="10"/>
      <c r="B85" s="10">
        <v>28701</v>
      </c>
      <c r="C85" s="8" t="s">
        <v>79</v>
      </c>
      <c r="D85" s="58"/>
      <c r="E85" s="9"/>
    </row>
    <row r="86" spans="1:5" x14ac:dyDescent="0.25">
      <c r="A86" s="10"/>
      <c r="B86" s="10">
        <v>28702</v>
      </c>
      <c r="C86" s="8" t="s">
        <v>80</v>
      </c>
      <c r="D86" s="58"/>
      <c r="E86" s="9"/>
    </row>
    <row r="87" spans="1:5" x14ac:dyDescent="0.25">
      <c r="A87" s="10"/>
      <c r="B87" s="10">
        <v>28704</v>
      </c>
      <c r="C87" s="8" t="s">
        <v>81</v>
      </c>
      <c r="D87" s="58">
        <v>24000</v>
      </c>
      <c r="E87" s="9"/>
    </row>
    <row r="88" spans="1:5" x14ac:dyDescent="0.25">
      <c r="A88" s="10"/>
      <c r="B88" s="10">
        <v>28705</v>
      </c>
      <c r="C88" s="8" t="s">
        <v>82</v>
      </c>
      <c r="D88" s="58"/>
      <c r="E88" s="58"/>
    </row>
    <row r="89" spans="1:5" x14ac:dyDescent="0.25">
      <c r="A89" s="10" t="s">
        <v>213</v>
      </c>
      <c r="B89" s="10">
        <v>28706</v>
      </c>
      <c r="C89" s="8" t="s">
        <v>83</v>
      </c>
      <c r="D89" s="58">
        <f>40000+699.71+56640</f>
        <v>97339.709999999992</v>
      </c>
      <c r="E89" s="58"/>
    </row>
    <row r="90" spans="1:5" x14ac:dyDescent="0.25">
      <c r="A90" s="10" t="s">
        <v>214</v>
      </c>
      <c r="B90" s="10">
        <v>28801</v>
      </c>
      <c r="C90" s="8" t="s">
        <v>84</v>
      </c>
      <c r="D90" s="58">
        <v>9837</v>
      </c>
      <c r="E90" s="58"/>
    </row>
    <row r="91" spans="1:5" x14ac:dyDescent="0.25">
      <c r="A91" s="10"/>
      <c r="B91" s="10">
        <v>28802</v>
      </c>
      <c r="C91" s="8" t="s">
        <v>85</v>
      </c>
      <c r="D91" s="58"/>
      <c r="E91" s="58"/>
    </row>
    <row r="92" spans="1:5" x14ac:dyDescent="0.25">
      <c r="A92" s="10"/>
      <c r="B92" s="10">
        <v>28803</v>
      </c>
      <c r="C92" s="8" t="s">
        <v>85</v>
      </c>
      <c r="D92" s="58">
        <v>10197.040000000001</v>
      </c>
      <c r="E92" s="58"/>
    </row>
    <row r="93" spans="1:5" x14ac:dyDescent="0.25">
      <c r="A93" s="10"/>
      <c r="B93" s="10">
        <v>28804</v>
      </c>
      <c r="C93" s="8" t="s">
        <v>85</v>
      </c>
      <c r="D93" s="58">
        <v>2834.27</v>
      </c>
      <c r="E93" s="58"/>
    </row>
    <row r="94" spans="1:5" x14ac:dyDescent="0.25">
      <c r="A94" s="10"/>
      <c r="B94" s="10">
        <v>29101</v>
      </c>
      <c r="C94" s="8" t="s">
        <v>323</v>
      </c>
      <c r="D94" s="58"/>
      <c r="E94" s="58"/>
    </row>
    <row r="95" spans="1:5" x14ac:dyDescent="0.25">
      <c r="A95" s="10"/>
      <c r="B95" s="10">
        <v>29201</v>
      </c>
      <c r="C95" s="8" t="s">
        <v>265</v>
      </c>
      <c r="D95" s="58">
        <v>1004846.7</v>
      </c>
      <c r="E95" s="9"/>
    </row>
    <row r="96" spans="1:5" x14ac:dyDescent="0.25">
      <c r="A96" s="11"/>
      <c r="B96" s="11">
        <v>3</v>
      </c>
      <c r="C96" s="5" t="s">
        <v>86</v>
      </c>
      <c r="D96" s="63">
        <f>SUM(D97:D148)</f>
        <v>1269060.06</v>
      </c>
      <c r="E96" s="63"/>
    </row>
    <row r="97" spans="1:5" x14ac:dyDescent="0.25">
      <c r="A97" s="10" t="s">
        <v>215</v>
      </c>
      <c r="B97" s="13">
        <v>31101</v>
      </c>
      <c r="C97" s="14" t="s">
        <v>87</v>
      </c>
      <c r="D97" s="58">
        <v>69034.31</v>
      </c>
      <c r="E97" s="58"/>
    </row>
    <row r="98" spans="1:5" x14ac:dyDescent="0.25">
      <c r="A98" s="10" t="s">
        <v>216</v>
      </c>
      <c r="B98" s="10">
        <v>31303</v>
      </c>
      <c r="C98" s="8" t="s">
        <v>316</v>
      </c>
      <c r="D98" s="58">
        <f>12650+129247</f>
        <v>141897</v>
      </c>
      <c r="E98" s="58"/>
    </row>
    <row r="99" spans="1:5" x14ac:dyDescent="0.25">
      <c r="A99" s="10" t="s">
        <v>217</v>
      </c>
      <c r="B99" s="10">
        <v>31401</v>
      </c>
      <c r="C99" s="8" t="s">
        <v>88</v>
      </c>
      <c r="D99" s="58"/>
      <c r="E99" s="58"/>
    </row>
    <row r="100" spans="1:5" x14ac:dyDescent="0.25">
      <c r="A100" s="10" t="s">
        <v>218</v>
      </c>
      <c r="B100" s="10">
        <v>32101</v>
      </c>
      <c r="C100" s="8" t="s">
        <v>89</v>
      </c>
      <c r="D100" s="58"/>
      <c r="E100" s="58"/>
    </row>
    <row r="101" spans="1:5" x14ac:dyDescent="0.25">
      <c r="A101" s="10" t="s">
        <v>219</v>
      </c>
      <c r="B101" s="10">
        <v>32201</v>
      </c>
      <c r="C101" s="8" t="s">
        <v>90</v>
      </c>
      <c r="D101" s="58"/>
      <c r="E101" s="58"/>
    </row>
    <row r="102" spans="1:5" x14ac:dyDescent="0.25">
      <c r="A102" s="10" t="s">
        <v>220</v>
      </c>
      <c r="B102" s="10">
        <v>32301</v>
      </c>
      <c r="C102" s="8" t="s">
        <v>91</v>
      </c>
      <c r="D102" s="58"/>
      <c r="E102" s="58"/>
    </row>
    <row r="103" spans="1:5" x14ac:dyDescent="0.25">
      <c r="A103" s="10" t="s">
        <v>221</v>
      </c>
      <c r="B103" s="10">
        <v>32401</v>
      </c>
      <c r="C103" s="8" t="s">
        <v>92</v>
      </c>
      <c r="D103" s="58"/>
      <c r="E103" s="58"/>
    </row>
    <row r="104" spans="1:5" x14ac:dyDescent="0.25">
      <c r="A104" s="10" t="s">
        <v>222</v>
      </c>
      <c r="B104" s="10">
        <v>33101</v>
      </c>
      <c r="C104" s="8" t="s">
        <v>93</v>
      </c>
      <c r="D104" s="58">
        <v>22895</v>
      </c>
      <c r="E104" s="58"/>
    </row>
    <row r="105" spans="1:5" x14ac:dyDescent="0.25">
      <c r="A105" s="10" t="s">
        <v>223</v>
      </c>
      <c r="B105" s="10">
        <v>33201</v>
      </c>
      <c r="C105" s="8" t="s">
        <v>94</v>
      </c>
      <c r="D105" s="58">
        <v>15559.3</v>
      </c>
      <c r="E105" s="58"/>
    </row>
    <row r="106" spans="1:5" x14ac:dyDescent="0.25">
      <c r="A106" s="10" t="s">
        <v>224</v>
      </c>
      <c r="B106" s="10">
        <v>33301</v>
      </c>
      <c r="C106" s="8" t="s">
        <v>95</v>
      </c>
      <c r="D106" s="58"/>
      <c r="E106" s="58"/>
    </row>
    <row r="107" spans="1:5" x14ac:dyDescent="0.25">
      <c r="A107" s="10" t="s">
        <v>225</v>
      </c>
      <c r="B107" s="10">
        <v>33401</v>
      </c>
      <c r="C107" s="8" t="s">
        <v>96</v>
      </c>
      <c r="D107" s="58"/>
      <c r="E107" s="58"/>
    </row>
    <row r="108" spans="1:5" x14ac:dyDescent="0.25">
      <c r="A108" s="10" t="s">
        <v>226</v>
      </c>
      <c r="B108" s="10">
        <v>33601</v>
      </c>
      <c r="C108" s="8" t="s">
        <v>97</v>
      </c>
      <c r="D108" s="58"/>
      <c r="E108" s="58"/>
    </row>
    <row r="109" spans="1:5" x14ac:dyDescent="0.25">
      <c r="A109" s="10" t="s">
        <v>227</v>
      </c>
      <c r="B109" s="10">
        <v>34101</v>
      </c>
      <c r="C109" s="8" t="s">
        <v>98</v>
      </c>
      <c r="D109" s="58">
        <v>1991</v>
      </c>
      <c r="E109" s="58"/>
    </row>
    <row r="110" spans="1:5" x14ac:dyDescent="0.25">
      <c r="A110" s="10" t="s">
        <v>228</v>
      </c>
      <c r="B110" s="10">
        <v>35101</v>
      </c>
      <c r="C110" s="8" t="s">
        <v>99</v>
      </c>
      <c r="D110" s="58"/>
      <c r="E110" s="58"/>
    </row>
    <row r="111" spans="1:5" x14ac:dyDescent="0.25">
      <c r="A111" s="10" t="s">
        <v>229</v>
      </c>
      <c r="B111" s="10">
        <v>35201</v>
      </c>
      <c r="C111" s="8" t="s">
        <v>100</v>
      </c>
      <c r="D111" s="58"/>
      <c r="E111" s="58"/>
    </row>
    <row r="112" spans="1:5" x14ac:dyDescent="0.25">
      <c r="A112" s="10" t="s">
        <v>230</v>
      </c>
      <c r="B112" s="10">
        <v>35301</v>
      </c>
      <c r="C112" s="8" t="s">
        <v>101</v>
      </c>
      <c r="D112" s="58"/>
      <c r="E112" s="58"/>
    </row>
    <row r="113" spans="1:9" x14ac:dyDescent="0.25">
      <c r="A113" s="10" t="s">
        <v>231</v>
      </c>
      <c r="B113" s="10">
        <v>35401</v>
      </c>
      <c r="C113" s="8" t="s">
        <v>102</v>
      </c>
      <c r="D113" s="58"/>
      <c r="E113" s="58"/>
    </row>
    <row r="114" spans="1:9" x14ac:dyDescent="0.25">
      <c r="A114" s="10" t="s">
        <v>232</v>
      </c>
      <c r="B114" s="10">
        <v>35501</v>
      </c>
      <c r="C114" s="8" t="s">
        <v>103</v>
      </c>
      <c r="D114" s="58">
        <f>877.45+2999.97</f>
        <v>3877.42</v>
      </c>
      <c r="E114" s="58"/>
    </row>
    <row r="115" spans="1:9" x14ac:dyDescent="0.25">
      <c r="A115" s="10" t="s">
        <v>233</v>
      </c>
      <c r="B115" s="10">
        <v>36101</v>
      </c>
      <c r="C115" s="8" t="s">
        <v>104</v>
      </c>
      <c r="D115" s="58"/>
      <c r="E115" s="58"/>
    </row>
    <row r="116" spans="1:9" x14ac:dyDescent="0.25">
      <c r="A116" s="10"/>
      <c r="B116" s="10">
        <v>36102</v>
      </c>
      <c r="C116" s="8" t="s">
        <v>311</v>
      </c>
      <c r="D116" s="58"/>
      <c r="E116" s="58"/>
    </row>
    <row r="117" spans="1:9" x14ac:dyDescent="0.25">
      <c r="A117" s="10" t="s">
        <v>234</v>
      </c>
      <c r="B117" s="10">
        <v>36104</v>
      </c>
      <c r="C117" s="8" t="s">
        <v>105</v>
      </c>
      <c r="D117" s="58"/>
      <c r="E117" s="58"/>
    </row>
    <row r="118" spans="1:9" x14ac:dyDescent="0.25">
      <c r="A118" s="10" t="s">
        <v>235</v>
      </c>
      <c r="B118" s="10">
        <v>36201</v>
      </c>
      <c r="C118" s="8" t="s">
        <v>106</v>
      </c>
      <c r="D118" s="58"/>
      <c r="E118" s="58"/>
    </row>
    <row r="119" spans="1:9" x14ac:dyDescent="0.25">
      <c r="A119" s="10" t="s">
        <v>236</v>
      </c>
      <c r="B119" s="10">
        <v>36202</v>
      </c>
      <c r="C119" s="8" t="s">
        <v>107</v>
      </c>
      <c r="D119" s="58"/>
      <c r="E119" s="58"/>
    </row>
    <row r="120" spans="1:9" x14ac:dyDescent="0.25">
      <c r="A120" s="10" t="s">
        <v>237</v>
      </c>
      <c r="B120" s="10">
        <v>36203</v>
      </c>
      <c r="C120" s="8" t="s">
        <v>108</v>
      </c>
      <c r="D120" s="58"/>
      <c r="E120" s="58"/>
    </row>
    <row r="121" spans="1:9" x14ac:dyDescent="0.25">
      <c r="A121" s="10" t="s">
        <v>238</v>
      </c>
      <c r="B121" s="10">
        <v>36301</v>
      </c>
      <c r="C121" s="8" t="s">
        <v>109</v>
      </c>
      <c r="D121" s="58"/>
      <c r="E121" s="58"/>
    </row>
    <row r="122" spans="1:9" x14ac:dyDescent="0.25">
      <c r="A122" s="10"/>
      <c r="B122" s="10">
        <v>36302</v>
      </c>
      <c r="C122" s="8" t="s">
        <v>107</v>
      </c>
      <c r="D122" s="58"/>
      <c r="E122" s="58"/>
    </row>
    <row r="123" spans="1:9" x14ac:dyDescent="0.25">
      <c r="A123" s="10" t="s">
        <v>239</v>
      </c>
      <c r="B123" s="10">
        <v>36303</v>
      </c>
      <c r="C123" s="8" t="s">
        <v>110</v>
      </c>
      <c r="D123" s="58"/>
      <c r="E123" s="58"/>
    </row>
    <row r="124" spans="1:9" x14ac:dyDescent="0.25">
      <c r="A124" s="10" t="s">
        <v>240</v>
      </c>
      <c r="B124" s="10">
        <v>36304</v>
      </c>
      <c r="C124" s="8" t="s">
        <v>111</v>
      </c>
      <c r="D124" s="58">
        <f>1162.85+15029.75</f>
        <v>16192.6</v>
      </c>
      <c r="E124" s="58"/>
    </row>
    <row r="125" spans="1:9" s="1" customFormat="1" x14ac:dyDescent="0.25">
      <c r="A125" s="10" t="s">
        <v>240</v>
      </c>
      <c r="B125" s="10">
        <v>36306</v>
      </c>
      <c r="C125" s="8" t="s">
        <v>362</v>
      </c>
      <c r="D125" s="58"/>
      <c r="E125" s="58"/>
      <c r="G125"/>
      <c r="H125"/>
      <c r="I125"/>
    </row>
    <row r="126" spans="1:9" s="1" customFormat="1" x14ac:dyDescent="0.25">
      <c r="A126" s="10"/>
      <c r="B126" s="56">
        <v>36307</v>
      </c>
      <c r="C126" s="57" t="s">
        <v>357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36401</v>
      </c>
      <c r="C127" s="57"/>
      <c r="D127" s="58"/>
      <c r="E127" s="58"/>
      <c r="G127"/>
      <c r="H127"/>
      <c r="I127"/>
    </row>
    <row r="128" spans="1:9" s="1" customFormat="1" x14ac:dyDescent="0.25">
      <c r="A128" s="10" t="s">
        <v>234</v>
      </c>
      <c r="B128" s="56">
        <v>36403</v>
      </c>
      <c r="C128" s="57" t="s">
        <v>113</v>
      </c>
      <c r="D128" s="58"/>
      <c r="E128" s="58"/>
      <c r="G128"/>
      <c r="H128"/>
      <c r="I128"/>
    </row>
    <row r="129" spans="1:9" s="1" customFormat="1" x14ac:dyDescent="0.25">
      <c r="A129" s="10" t="s">
        <v>241</v>
      </c>
      <c r="B129" s="56">
        <v>37101</v>
      </c>
      <c r="C129" s="57" t="s">
        <v>114</v>
      </c>
      <c r="D129" s="58"/>
      <c r="E129" s="58"/>
      <c r="G129"/>
      <c r="H129"/>
      <c r="I129"/>
    </row>
    <row r="130" spans="1:9" s="1" customFormat="1" x14ac:dyDescent="0.25">
      <c r="A130" s="10" t="s">
        <v>242</v>
      </c>
      <c r="B130" s="56">
        <v>37102</v>
      </c>
      <c r="C130" s="57" t="s">
        <v>115</v>
      </c>
      <c r="D130" s="58"/>
      <c r="E130" s="58"/>
      <c r="G130"/>
      <c r="H130"/>
      <c r="I130"/>
    </row>
    <row r="131" spans="1:9" s="1" customFormat="1" x14ac:dyDescent="0.25">
      <c r="A131" s="10" t="s">
        <v>243</v>
      </c>
      <c r="B131" s="56">
        <v>37104</v>
      </c>
      <c r="C131" s="57" t="s">
        <v>116</v>
      </c>
      <c r="D131" s="58">
        <v>1000</v>
      </c>
      <c r="E131" s="58"/>
      <c r="G131"/>
      <c r="H131"/>
      <c r="I131"/>
    </row>
    <row r="132" spans="1:9" s="1" customFormat="1" x14ac:dyDescent="0.25">
      <c r="A132" s="10" t="s">
        <v>244</v>
      </c>
      <c r="B132" s="56">
        <v>37105</v>
      </c>
      <c r="C132" s="57" t="s">
        <v>117</v>
      </c>
      <c r="D132" s="58"/>
      <c r="E132" s="58"/>
      <c r="G132"/>
      <c r="H132"/>
      <c r="I132"/>
    </row>
    <row r="133" spans="1:9" s="1" customFormat="1" x14ac:dyDescent="0.25">
      <c r="A133" s="10" t="s">
        <v>245</v>
      </c>
      <c r="B133" s="56">
        <v>37106</v>
      </c>
      <c r="C133" s="57" t="s">
        <v>118</v>
      </c>
      <c r="D133" s="58"/>
      <c r="E133" s="58"/>
      <c r="G133"/>
      <c r="H133"/>
      <c r="I133"/>
    </row>
    <row r="134" spans="1:9" s="1" customFormat="1" x14ac:dyDescent="0.25">
      <c r="A134" s="10"/>
      <c r="B134" s="56">
        <v>37201</v>
      </c>
      <c r="C134" s="57" t="s">
        <v>358</v>
      </c>
      <c r="D134" s="58"/>
      <c r="E134" s="58"/>
      <c r="G134"/>
      <c r="H134"/>
      <c r="I134"/>
    </row>
    <row r="135" spans="1:9" s="1" customFormat="1" x14ac:dyDescent="0.25">
      <c r="A135" s="10" t="s">
        <v>247</v>
      </c>
      <c r="B135" s="10">
        <v>37203</v>
      </c>
      <c r="C135" s="8" t="s">
        <v>120</v>
      </c>
      <c r="D135" s="58"/>
      <c r="E135" s="58"/>
      <c r="G135"/>
      <c r="H135"/>
      <c r="I135"/>
    </row>
    <row r="136" spans="1:9" s="1" customFormat="1" x14ac:dyDescent="0.25">
      <c r="A136" s="10" t="s">
        <v>246</v>
      </c>
      <c r="B136" s="10">
        <v>37205</v>
      </c>
      <c r="C136" s="8" t="s">
        <v>119</v>
      </c>
      <c r="D136" s="58"/>
      <c r="E136" s="58"/>
      <c r="G136"/>
      <c r="H136"/>
      <c r="I136"/>
    </row>
    <row r="137" spans="1:9" s="1" customFormat="1" x14ac:dyDescent="0.25">
      <c r="A137" s="10" t="s">
        <v>248</v>
      </c>
      <c r="B137" s="10">
        <v>37206</v>
      </c>
      <c r="C137" s="8" t="s">
        <v>121</v>
      </c>
      <c r="D137" s="58">
        <v>105239.95</v>
      </c>
      <c r="E137" s="58"/>
      <c r="G137"/>
      <c r="H137"/>
      <c r="I137"/>
    </row>
    <row r="138" spans="1:9" s="1" customFormat="1" x14ac:dyDescent="0.25">
      <c r="A138" s="10"/>
      <c r="B138" s="56">
        <v>37299</v>
      </c>
      <c r="C138" s="57" t="s">
        <v>359</v>
      </c>
      <c r="D138" s="58">
        <v>5769.96</v>
      </c>
      <c r="E138" s="58"/>
      <c r="G138"/>
      <c r="H138"/>
      <c r="I138"/>
    </row>
    <row r="139" spans="1:9" s="1" customFormat="1" x14ac:dyDescent="0.25">
      <c r="A139" s="10" t="s">
        <v>249</v>
      </c>
      <c r="B139" s="56">
        <v>39101</v>
      </c>
      <c r="C139" s="57" t="s">
        <v>122</v>
      </c>
      <c r="D139" s="58">
        <f>818.25+105610</f>
        <v>106428.25</v>
      </c>
      <c r="E139" s="58"/>
      <c r="G139"/>
      <c r="H139"/>
      <c r="I139"/>
    </row>
    <row r="140" spans="1:9" s="1" customFormat="1" ht="30" x14ac:dyDescent="0.25">
      <c r="A140" s="10" t="s">
        <v>250</v>
      </c>
      <c r="B140" s="56">
        <v>39201</v>
      </c>
      <c r="C140" s="57" t="s">
        <v>123</v>
      </c>
      <c r="D140" s="58">
        <v>46936.89</v>
      </c>
      <c r="E140" s="58"/>
      <c r="G140"/>
      <c r="H140"/>
      <c r="I140"/>
    </row>
    <row r="141" spans="1:9" s="1" customFormat="1" ht="30" x14ac:dyDescent="0.25">
      <c r="A141" s="10"/>
      <c r="B141" s="56">
        <v>39301</v>
      </c>
      <c r="C141" s="57" t="s">
        <v>361</v>
      </c>
      <c r="D141" s="58">
        <v>500</v>
      </c>
      <c r="E141" s="58"/>
      <c r="G141"/>
      <c r="H141"/>
      <c r="I141"/>
    </row>
    <row r="142" spans="1:9" s="1" customFormat="1" x14ac:dyDescent="0.25">
      <c r="A142" s="10" t="s">
        <v>251</v>
      </c>
      <c r="B142" s="56">
        <v>39501</v>
      </c>
      <c r="C142" s="57" t="s">
        <v>124</v>
      </c>
      <c r="D142" s="58">
        <v>623</v>
      </c>
      <c r="E142" s="58"/>
      <c r="G142"/>
      <c r="H142"/>
      <c r="I142"/>
    </row>
    <row r="143" spans="1:9" s="1" customFormat="1" x14ac:dyDescent="0.25">
      <c r="A143" s="10" t="s">
        <v>252</v>
      </c>
      <c r="B143" s="10">
        <v>39601</v>
      </c>
      <c r="C143" s="8" t="s">
        <v>125</v>
      </c>
      <c r="D143" s="58">
        <f>285+635150.34</f>
        <v>635435.34</v>
      </c>
      <c r="E143" s="58"/>
      <c r="G143"/>
      <c r="H143"/>
      <c r="I143"/>
    </row>
    <row r="144" spans="1:9" s="1" customFormat="1" x14ac:dyDescent="0.25">
      <c r="A144" s="10" t="s">
        <v>253</v>
      </c>
      <c r="B144" s="10">
        <v>39801</v>
      </c>
      <c r="C144" s="8" t="s">
        <v>126</v>
      </c>
      <c r="D144" s="58">
        <v>72209.990000000005</v>
      </c>
      <c r="E144" s="58"/>
      <c r="G144"/>
      <c r="H144"/>
      <c r="I144"/>
    </row>
    <row r="145" spans="1:9" s="1" customFormat="1" x14ac:dyDescent="0.25">
      <c r="A145" s="10" t="s">
        <v>254</v>
      </c>
      <c r="B145" s="10">
        <v>39901</v>
      </c>
      <c r="C145" s="8" t="s">
        <v>127</v>
      </c>
      <c r="D145" s="58">
        <v>10449.93</v>
      </c>
      <c r="E145" s="58"/>
      <c r="G145"/>
      <c r="H145"/>
      <c r="I145"/>
    </row>
    <row r="146" spans="1:9" s="1" customFormat="1" x14ac:dyDescent="0.25">
      <c r="A146" s="10" t="s">
        <v>254</v>
      </c>
      <c r="B146" s="10">
        <v>39902</v>
      </c>
      <c r="C146" s="8" t="s">
        <v>128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39904</v>
      </c>
      <c r="C147" s="8" t="s">
        <v>324</v>
      </c>
      <c r="D147" s="58">
        <v>13020.12</v>
      </c>
      <c r="E147" s="58"/>
      <c r="G147"/>
      <c r="H147"/>
      <c r="I147"/>
    </row>
    <row r="148" spans="1:9" s="1" customFormat="1" x14ac:dyDescent="0.25">
      <c r="A148" s="10"/>
      <c r="B148" s="10">
        <v>39905</v>
      </c>
      <c r="C148" s="8" t="s">
        <v>354</v>
      </c>
      <c r="D148" s="58"/>
      <c r="E148" s="58"/>
      <c r="G148"/>
      <c r="H148"/>
      <c r="I148"/>
    </row>
    <row r="149" spans="1:9" s="1" customFormat="1" ht="26.25" x14ac:dyDescent="0.25">
      <c r="A149" s="11"/>
      <c r="B149" s="11">
        <v>4</v>
      </c>
      <c r="C149" s="5" t="s">
        <v>129</v>
      </c>
      <c r="D149" s="63">
        <f>SUM(D150:D160)</f>
        <v>0</v>
      </c>
      <c r="E149" s="63"/>
      <c r="G149"/>
      <c r="H149"/>
      <c r="I149"/>
    </row>
    <row r="150" spans="1:9" s="1" customFormat="1" x14ac:dyDescent="0.25">
      <c r="A150" s="10" t="s">
        <v>255</v>
      </c>
      <c r="B150" s="13">
        <v>41103</v>
      </c>
      <c r="C150" s="14" t="s">
        <v>130</v>
      </c>
      <c r="D150" s="58"/>
      <c r="E150" s="58"/>
      <c r="G150"/>
      <c r="H150"/>
      <c r="I150"/>
    </row>
    <row r="151" spans="1:9" s="1" customFormat="1" ht="30" x14ac:dyDescent="0.25">
      <c r="A151" s="10" t="s">
        <v>256</v>
      </c>
      <c r="B151" s="10">
        <v>41201</v>
      </c>
      <c r="C151" s="8" t="s">
        <v>131</v>
      </c>
      <c r="D151" s="58"/>
      <c r="E151" s="58"/>
      <c r="G151"/>
      <c r="H151"/>
      <c r="I151"/>
    </row>
    <row r="152" spans="1:9" s="1" customFormat="1" ht="30" x14ac:dyDescent="0.25">
      <c r="A152" s="10" t="s">
        <v>257</v>
      </c>
      <c r="B152" s="10">
        <v>41202</v>
      </c>
      <c r="C152" s="8" t="s">
        <v>132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41401</v>
      </c>
      <c r="C153" s="8" t="s">
        <v>133</v>
      </c>
      <c r="D153" s="9"/>
      <c r="E153" s="9"/>
      <c r="G153"/>
      <c r="H153"/>
      <c r="I153"/>
    </row>
    <row r="154" spans="1:9" s="1" customFormat="1" x14ac:dyDescent="0.25">
      <c r="A154" s="10" t="s">
        <v>258</v>
      </c>
      <c r="B154" s="10">
        <v>41402</v>
      </c>
      <c r="C154" s="8" t="s">
        <v>134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41501</v>
      </c>
      <c r="C155" s="8" t="s">
        <v>135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41601</v>
      </c>
      <c r="C156" s="8" t="s">
        <v>136</v>
      </c>
      <c r="D156" s="9"/>
      <c r="E156" s="9"/>
      <c r="G156"/>
      <c r="H156"/>
      <c r="I156"/>
    </row>
    <row r="157" spans="1:9" s="1" customFormat="1" x14ac:dyDescent="0.25">
      <c r="A157" s="10"/>
      <c r="B157" s="10">
        <v>41605</v>
      </c>
      <c r="C157" s="8" t="s">
        <v>312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421105</v>
      </c>
      <c r="C158" s="8" t="s">
        <v>318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421903</v>
      </c>
      <c r="C159" s="8" t="s">
        <v>317</v>
      </c>
      <c r="D159" s="9"/>
      <c r="E159" s="9"/>
      <c r="G159"/>
      <c r="H159"/>
      <c r="I159"/>
    </row>
    <row r="160" spans="1:9" s="1" customFormat="1" x14ac:dyDescent="0.25">
      <c r="A160" s="10" t="s">
        <v>259</v>
      </c>
      <c r="B160" s="10">
        <v>44102</v>
      </c>
      <c r="C160" s="8" t="s">
        <v>137</v>
      </c>
      <c r="D160" s="9"/>
      <c r="E160" s="9"/>
      <c r="G160"/>
      <c r="H160"/>
      <c r="I160"/>
    </row>
    <row r="161" spans="1:9" s="1" customFormat="1" x14ac:dyDescent="0.25">
      <c r="A161" s="11"/>
      <c r="B161" s="11">
        <v>62501</v>
      </c>
      <c r="C161" s="15" t="s">
        <v>138</v>
      </c>
      <c r="D161" s="16"/>
      <c r="E161" s="16"/>
      <c r="G161"/>
      <c r="H161"/>
      <c r="I161"/>
    </row>
    <row r="162" spans="1:9" s="1" customFormat="1" x14ac:dyDescent="0.25">
      <c r="A162" s="11"/>
      <c r="B162" s="11" t="s">
        <v>298</v>
      </c>
      <c r="C162" s="15" t="s">
        <v>299</v>
      </c>
      <c r="D162" s="16"/>
      <c r="E162" s="16"/>
      <c r="G162"/>
      <c r="H162"/>
      <c r="I162"/>
    </row>
    <row r="163" spans="1:9" s="1" customFormat="1" x14ac:dyDescent="0.25">
      <c r="A163" s="10"/>
      <c r="B163" s="13"/>
      <c r="C163" s="14" t="s">
        <v>18</v>
      </c>
      <c r="D163" s="17"/>
      <c r="E163" s="18">
        <f>+E9-E16</f>
        <v>846273943.41999996</v>
      </c>
      <c r="G163"/>
      <c r="H163"/>
      <c r="I163"/>
    </row>
    <row r="164" spans="1:9" s="1" customFormat="1" x14ac:dyDescent="0.25">
      <c r="A164" s="10"/>
      <c r="B164" s="10" t="s">
        <v>142</v>
      </c>
      <c r="C164" s="14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18</v>
      </c>
      <c r="D165" s="19"/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+D165</f>
        <v>0</v>
      </c>
      <c r="G166"/>
      <c r="H166"/>
      <c r="I166"/>
    </row>
    <row r="167" spans="1:9" s="1" customFormat="1" x14ac:dyDescent="0.25">
      <c r="A167" s="10"/>
      <c r="B167" s="10" t="s">
        <v>144</v>
      </c>
      <c r="C167" s="10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145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+E166</f>
        <v>0</v>
      </c>
      <c r="G169"/>
      <c r="H169"/>
      <c r="I169"/>
    </row>
    <row r="170" spans="1:9" s="1" customFormat="1" x14ac:dyDescent="0.25">
      <c r="A170" s="10"/>
      <c r="B170" s="10" t="s">
        <v>146</v>
      </c>
      <c r="C170" s="10"/>
      <c r="D170" s="10"/>
      <c r="E170" s="10"/>
      <c r="G170"/>
      <c r="H170"/>
      <c r="I170"/>
    </row>
    <row r="171" spans="1:9" s="1" customFormat="1" x14ac:dyDescent="0.25">
      <c r="A171" s="11"/>
      <c r="B171" s="11" t="s">
        <v>147</v>
      </c>
      <c r="C171" s="11"/>
      <c r="D171" s="20">
        <f>+E9-E16</f>
        <v>846273943.41999996</v>
      </c>
      <c r="E171" s="20">
        <f>+E169</f>
        <v>0</v>
      </c>
      <c r="G171"/>
      <c r="H171"/>
      <c r="I171"/>
    </row>
    <row r="175" spans="1:9" s="1" customFormat="1" x14ac:dyDescent="0.25">
      <c r="A175"/>
      <c r="B175"/>
      <c r="C175"/>
      <c r="D175"/>
      <c r="E175" s="40"/>
      <c r="G175"/>
      <c r="H175"/>
      <c r="I175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9" spans="1:9" s="1" customFormat="1" ht="26.25" x14ac:dyDescent="0.25">
      <c r="A179" s="25" t="s">
        <v>261</v>
      </c>
      <c r="B179" s="11">
        <v>6</v>
      </c>
      <c r="C179" s="5" t="s">
        <v>148</v>
      </c>
      <c r="D179" s="12">
        <f>SUM(D180:D201)</f>
        <v>822125.5</v>
      </c>
      <c r="E179" s="21"/>
      <c r="G179"/>
      <c r="H179"/>
      <c r="I179"/>
    </row>
    <row r="180" spans="1:9" s="1" customFormat="1" x14ac:dyDescent="0.25">
      <c r="A180" s="29">
        <v>1206010007</v>
      </c>
      <c r="B180" s="10">
        <v>61101</v>
      </c>
      <c r="C180" s="8" t="s">
        <v>10</v>
      </c>
      <c r="D180" s="58"/>
      <c r="E180" s="22"/>
      <c r="G180"/>
      <c r="H180"/>
      <c r="I180"/>
    </row>
    <row r="181" spans="1:9" s="1" customFormat="1" x14ac:dyDescent="0.25">
      <c r="A181" s="29">
        <v>1206010004</v>
      </c>
      <c r="B181" s="10">
        <v>61301</v>
      </c>
      <c r="C181" s="8" t="s">
        <v>149</v>
      </c>
      <c r="D181" s="58">
        <v>114165</v>
      </c>
      <c r="E181" s="22"/>
      <c r="G181"/>
      <c r="H181"/>
      <c r="I181"/>
    </row>
    <row r="182" spans="1:9" s="1" customFormat="1" x14ac:dyDescent="0.25">
      <c r="A182" s="29">
        <v>1206010007</v>
      </c>
      <c r="B182" s="10">
        <v>61401</v>
      </c>
      <c r="C182" s="8" t="s">
        <v>4</v>
      </c>
      <c r="D182" s="58">
        <v>14849.12</v>
      </c>
      <c r="E182" s="22"/>
      <c r="G182"/>
      <c r="H182"/>
      <c r="I182"/>
    </row>
    <row r="183" spans="1:9" s="1" customFormat="1" ht="30" x14ac:dyDescent="0.25">
      <c r="A183" s="29">
        <v>1206010001</v>
      </c>
      <c r="B183" s="10">
        <v>61901</v>
      </c>
      <c r="C183" s="8" t="s">
        <v>150</v>
      </c>
      <c r="D183" s="58"/>
      <c r="E183" s="22"/>
      <c r="G183"/>
      <c r="H183"/>
      <c r="I183"/>
    </row>
    <row r="184" spans="1:9" s="1" customFormat="1" x14ac:dyDescent="0.25">
      <c r="A184" s="29">
        <v>1206010002</v>
      </c>
      <c r="B184" s="10">
        <v>62101</v>
      </c>
      <c r="C184" s="8" t="s">
        <v>6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62301</v>
      </c>
      <c r="C185" s="8" t="s">
        <v>151</v>
      </c>
      <c r="D185" s="58">
        <v>535535.92000000004</v>
      </c>
      <c r="E185" s="22"/>
      <c r="G185"/>
      <c r="H185"/>
      <c r="I185"/>
    </row>
    <row r="186" spans="1:9" s="1" customFormat="1" x14ac:dyDescent="0.25">
      <c r="A186" s="29"/>
      <c r="B186" s="10">
        <v>63201</v>
      </c>
      <c r="C186" s="8" t="s">
        <v>364</v>
      </c>
      <c r="D186" s="58"/>
      <c r="E186" s="22"/>
      <c r="G186"/>
      <c r="H186"/>
      <c r="I186"/>
    </row>
    <row r="187" spans="1:9" s="1" customFormat="1" ht="30" x14ac:dyDescent="0.25">
      <c r="A187" s="29"/>
      <c r="B187" s="10">
        <v>63401</v>
      </c>
      <c r="C187" s="8" t="s">
        <v>365</v>
      </c>
      <c r="D187" s="58"/>
      <c r="E187" s="22"/>
      <c r="G187"/>
      <c r="H187"/>
      <c r="I187"/>
    </row>
    <row r="188" spans="1:9" s="1" customFormat="1" x14ac:dyDescent="0.25">
      <c r="A188" s="29">
        <v>1206010003</v>
      </c>
      <c r="B188" s="10">
        <v>64101</v>
      </c>
      <c r="C188" s="8" t="s">
        <v>152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64601</v>
      </c>
      <c r="C189" s="8" t="s">
        <v>363</v>
      </c>
      <c r="D189" s="58"/>
      <c r="E189" s="22"/>
      <c r="G189"/>
      <c r="H189"/>
      <c r="I189"/>
    </row>
    <row r="190" spans="1:9" s="1" customFormat="1" x14ac:dyDescent="0.25">
      <c r="A190" s="29"/>
      <c r="B190" s="56">
        <v>64701</v>
      </c>
      <c r="C190" s="57" t="s">
        <v>360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56">
        <v>64801</v>
      </c>
      <c r="C191" s="57" t="s">
        <v>153</v>
      </c>
      <c r="D191" s="58"/>
      <c r="E191" s="22"/>
      <c r="G191"/>
      <c r="H191"/>
      <c r="I191"/>
    </row>
    <row r="192" spans="1:9" s="1" customFormat="1" x14ac:dyDescent="0.25">
      <c r="A192" s="29">
        <v>1206010001</v>
      </c>
      <c r="B192" s="10">
        <v>65201</v>
      </c>
      <c r="C192" s="8" t="s">
        <v>154</v>
      </c>
      <c r="D192" s="58">
        <v>64599.98</v>
      </c>
      <c r="E192" s="22"/>
      <c r="G192"/>
      <c r="H192"/>
      <c r="I192"/>
    </row>
    <row r="193" spans="1:9" s="1" customFormat="1" x14ac:dyDescent="0.25">
      <c r="A193" s="29">
        <v>1206010001</v>
      </c>
      <c r="B193" s="10">
        <v>65401</v>
      </c>
      <c r="C193" s="8" t="s">
        <v>155</v>
      </c>
      <c r="D193" s="58"/>
      <c r="E193" s="22"/>
      <c r="G193"/>
      <c r="H193"/>
      <c r="I193"/>
    </row>
    <row r="194" spans="1:9" s="1" customFormat="1" x14ac:dyDescent="0.25">
      <c r="A194" s="29">
        <v>1206010006</v>
      </c>
      <c r="B194" s="10">
        <v>65501</v>
      </c>
      <c r="C194" s="8" t="s">
        <v>156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65601</v>
      </c>
      <c r="C195" s="8" t="s">
        <v>157</v>
      </c>
      <c r="D195" s="58"/>
      <c r="E195" s="22"/>
      <c r="G195"/>
      <c r="H195"/>
      <c r="I195"/>
    </row>
    <row r="196" spans="1:9" s="1" customFormat="1" x14ac:dyDescent="0.25">
      <c r="A196" s="29">
        <v>1206010008</v>
      </c>
      <c r="B196" s="10">
        <v>65701</v>
      </c>
      <c r="C196" s="8" t="s">
        <v>5</v>
      </c>
      <c r="D196" s="58">
        <v>31615.48</v>
      </c>
      <c r="E196" s="22"/>
      <c r="G196"/>
      <c r="H196"/>
      <c r="I196"/>
    </row>
    <row r="197" spans="1:9" s="1" customFormat="1" x14ac:dyDescent="0.25">
      <c r="A197" s="29">
        <v>1206010001</v>
      </c>
      <c r="B197" s="10">
        <v>65801</v>
      </c>
      <c r="C197" s="8" t="s">
        <v>158</v>
      </c>
      <c r="D197" s="58"/>
      <c r="E197" s="22"/>
      <c r="G197"/>
      <c r="H197"/>
      <c r="I197"/>
    </row>
    <row r="198" spans="1:9" s="1" customFormat="1" x14ac:dyDescent="0.25">
      <c r="A198" s="29">
        <v>1206980001</v>
      </c>
      <c r="B198" s="10">
        <v>66201</v>
      </c>
      <c r="C198" s="8" t="s">
        <v>8</v>
      </c>
      <c r="D198" s="58">
        <v>61360</v>
      </c>
      <c r="E198" s="22"/>
      <c r="G198"/>
      <c r="H198"/>
      <c r="I198"/>
    </row>
    <row r="199" spans="1:9" s="1" customFormat="1" x14ac:dyDescent="0.25">
      <c r="A199" s="29">
        <v>1208010003</v>
      </c>
      <c r="B199" s="10">
        <v>68301</v>
      </c>
      <c r="C199" s="8" t="s">
        <v>159</v>
      </c>
      <c r="D199" s="58"/>
      <c r="E199" s="22"/>
      <c r="G199"/>
      <c r="H199"/>
      <c r="I199"/>
    </row>
    <row r="200" spans="1:9" s="1" customFormat="1" x14ac:dyDescent="0.25">
      <c r="A200" s="29">
        <v>1206020002</v>
      </c>
      <c r="B200" s="10">
        <v>69201</v>
      </c>
      <c r="C200" s="8" t="s">
        <v>160</v>
      </c>
      <c r="D200" s="9"/>
      <c r="E200" s="22"/>
      <c r="G200"/>
      <c r="H200"/>
      <c r="I200"/>
    </row>
    <row r="201" spans="1:9" s="1" customFormat="1" x14ac:dyDescent="0.25">
      <c r="A201" s="29">
        <v>1206980004</v>
      </c>
      <c r="B201" s="10">
        <v>69502</v>
      </c>
      <c r="C201" s="8" t="s">
        <v>7</v>
      </c>
      <c r="D201" s="9"/>
      <c r="E201" s="22"/>
      <c r="G201"/>
      <c r="H201"/>
      <c r="I201"/>
    </row>
    <row r="202" spans="1:9" s="1" customFormat="1" x14ac:dyDescent="0.25">
      <c r="A202" s="30"/>
      <c r="B202" s="11">
        <v>7</v>
      </c>
      <c r="C202" s="5" t="s">
        <v>139</v>
      </c>
      <c r="D202" s="12">
        <f>SUM(D203:D204)</f>
        <v>0</v>
      </c>
      <c r="E202" s="28"/>
      <c r="G202"/>
      <c r="H202"/>
      <c r="I202"/>
    </row>
    <row r="203" spans="1:9" s="1" customFormat="1" ht="30" x14ac:dyDescent="0.25">
      <c r="A203" s="30" t="s">
        <v>262</v>
      </c>
      <c r="B203" s="13">
        <v>71201</v>
      </c>
      <c r="C203" s="14" t="s">
        <v>140</v>
      </c>
      <c r="D203" s="27"/>
      <c r="E203" s="28"/>
      <c r="G203"/>
      <c r="H203"/>
      <c r="I203"/>
    </row>
    <row r="204" spans="1:9" s="1" customFormat="1" x14ac:dyDescent="0.25">
      <c r="A204" s="30" t="s">
        <v>263</v>
      </c>
      <c r="B204" s="13">
        <v>71501</v>
      </c>
      <c r="C204" s="14" t="s">
        <v>141</v>
      </c>
      <c r="D204" s="27"/>
      <c r="E204" s="28"/>
      <c r="G204"/>
      <c r="H204"/>
      <c r="I204"/>
    </row>
    <row r="205" spans="1:9" s="1" customFormat="1" x14ac:dyDescent="0.25">
      <c r="A205" s="31"/>
      <c r="B205" s="11"/>
      <c r="C205" s="15"/>
      <c r="D205" s="6">
        <f>+D179+D202</f>
        <v>822125.5</v>
      </c>
      <c r="E205" s="21"/>
      <c r="G205"/>
      <c r="H205"/>
      <c r="I205"/>
    </row>
    <row r="206" spans="1:9" s="1" customFormat="1" x14ac:dyDescent="0.25">
      <c r="A206"/>
      <c r="B206"/>
      <c r="C206" s="2" t="s">
        <v>351</v>
      </c>
      <c r="E206" s="23"/>
      <c r="G206"/>
      <c r="H206"/>
      <c r="I206"/>
    </row>
    <row r="207" spans="1:9" s="1" customFormat="1" x14ac:dyDescent="0.25">
      <c r="A207"/>
      <c r="B207"/>
      <c r="C207" s="2" t="s">
        <v>9</v>
      </c>
      <c r="E207" s="23"/>
      <c r="G207"/>
      <c r="H207"/>
      <c r="I207"/>
    </row>
    <row r="208" spans="1:9" s="1" customFormat="1" x14ac:dyDescent="0.25">
      <c r="A208"/>
      <c r="B208"/>
      <c r="C208"/>
      <c r="D208"/>
      <c r="E208" s="24"/>
      <c r="G208"/>
      <c r="H208"/>
      <c r="I208"/>
    </row>
    <row r="209" spans="1:9" s="1" customFormat="1" x14ac:dyDescent="0.25">
      <c r="A209"/>
      <c r="B209"/>
      <c r="C209"/>
      <c r="D209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selection activeCell="AG35" sqref="AG35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7" ht="15.7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t="s">
        <v>303</v>
      </c>
    </row>
    <row r="4" spans="1:27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308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770572393.22000003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463381706.50999999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11541779.82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1245896565.55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482236478.54000002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-146466454.88999999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-34440822.530000001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366010748.9000001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1611907314.45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6944307.4299999997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6944307.4299999997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6944307.4299999997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275912591.81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1604963007.0199997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1611907314.4499998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Estado de Resultado Septiemb 21</vt:lpstr>
      <vt:lpstr>Balance General Septiembre 21</vt:lpstr>
      <vt:lpstr>Bsalance General Marzo</vt:lpstr>
      <vt:lpstr>estado de resultado  marzo</vt:lpstr>
      <vt:lpstr>Hoja1</vt:lpstr>
      <vt:lpstr>'estado de resultado  marzo'!Área_de_impresión</vt:lpstr>
      <vt:lpstr>'Estado de Resultado Septiemb 21'!Área_de_impresión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2021-10-05T15:31:15Z</cp:lastPrinted>
  <dcterms:created xsi:type="dcterms:W3CDTF">2018-04-03T17:21:59Z</dcterms:created>
  <dcterms:modified xsi:type="dcterms:W3CDTF">2024-09-03T19:48:23Z</dcterms:modified>
</cp:coreProperties>
</file>