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9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7" activeTab="17"/>
  </bookViews>
  <sheets>
    <sheet name="BALANCE GENERAL ENERO" sheetId="1" state="hidden" r:id="rId1"/>
    <sheet name="ESTADO DE RESULTADOS 100-2087 E" sheetId="2" state="hidden" r:id="rId2"/>
    <sheet name="ESTADO DE RESULTADOS 100-2087 F" sheetId="3" state="hidden" r:id="rId3"/>
    <sheet name="BALANCE GENERAL FEBRERO" sheetId="5" state="hidden" r:id="rId4"/>
    <sheet name="ESTADO DE RESULTADOS 100-2087 M" sheetId="4" state="hidden" r:id="rId5"/>
    <sheet name="BALANCE GENERAL MARZO" sheetId="7" state="hidden" r:id="rId6"/>
    <sheet name="ESTADO DE RESULTADOS 100-2087 A" sheetId="6" state="hidden" r:id="rId7"/>
    <sheet name="BALANCE GENERAL ABRIL" sheetId="9" state="hidden" r:id="rId8"/>
    <sheet name="ESTADO DE RESULTADOS M" sheetId="8" state="hidden" r:id="rId9"/>
    <sheet name="BALANCE GENERAL MAYO" sheetId="10" state="hidden" r:id="rId10"/>
    <sheet name="ESTADO DE RESULTADOS J" sheetId="11" state="hidden" r:id="rId11"/>
    <sheet name="BALANCE GENERAL JUNIO" sheetId="12" state="hidden" r:id="rId12"/>
    <sheet name="ESTADO DE RESULTADOS JULIO" sheetId="13" state="hidden" r:id="rId13"/>
    <sheet name="BALANCE GENERAL JULIO" sheetId="14" state="hidden" r:id="rId14"/>
    <sheet name="ESTADO DE RESULTADOS AGOSTO" sheetId="15" state="hidden" r:id="rId15"/>
    <sheet name="BALANCE GENERAL AGOSTO" sheetId="16" state="hidden" r:id="rId16"/>
    <sheet name="ESTADO DE RESULTADOS SEPTIEMBRE" sheetId="17" state="hidden" r:id="rId17"/>
    <sheet name="BALANCE GENERAL SEPTIEMBRE" sheetId="18" r:id="rId18"/>
    <sheet name="Sheet1" sheetId="19" state="hidden" r:id="rId19"/>
    <sheet name="Sheet2" sheetId="20" state="hidden" r:id="rId20"/>
  </sheets>
  <externalReferences>
    <externalReference r:id="rId21"/>
    <externalReference r:id="rId22"/>
  </externalReferences>
  <definedNames>
    <definedName name="_xlnm.Print_Area" localSheetId="17">'BALANCE GENERAL SEPTIEMBRE'!$A$1:$AA$56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18" l="1"/>
  <c r="Z12" i="18"/>
  <c r="Z15" i="18" s="1"/>
  <c r="E15" i="17"/>
  <c r="D114" i="17"/>
  <c r="D102" i="17"/>
  <c r="D42" i="17"/>
  <c r="D41" i="17"/>
  <c r="D18" i="17"/>
  <c r="D213" i="17"/>
  <c r="D189" i="17"/>
  <c r="D43" i="17"/>
  <c r="D17" i="17"/>
  <c r="V40" i="20"/>
  <c r="U40" i="20"/>
  <c r="T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W37" i="20"/>
  <c r="X37" i="20" s="1"/>
  <c r="V37" i="20"/>
  <c r="T37" i="20"/>
  <c r="Q37" i="20"/>
  <c r="Q40" i="20" s="1"/>
  <c r="E37" i="20"/>
  <c r="C37" i="20"/>
  <c r="E36" i="20"/>
  <c r="E40" i="20" s="1"/>
  <c r="C36" i="20"/>
  <c r="C40" i="20" s="1"/>
  <c r="Z30" i="20"/>
  <c r="Z33" i="20" s="1"/>
  <c r="X30" i="20"/>
  <c r="X33" i="20" s="1"/>
  <c r="W30" i="20"/>
  <c r="W33" i="20" s="1"/>
  <c r="V30" i="20"/>
  <c r="V33" i="20" s="1"/>
  <c r="V41" i="20" s="1"/>
  <c r="V43" i="20" s="1"/>
  <c r="U30" i="20"/>
  <c r="U33" i="20" s="1"/>
  <c r="U41" i="20" s="1"/>
  <c r="T30" i="20"/>
  <c r="T33" i="20" s="1"/>
  <c r="T41" i="20" s="1"/>
  <c r="T43" i="20" s="1"/>
  <c r="S30" i="20"/>
  <c r="S33" i="20" s="1"/>
  <c r="S41" i="20" s="1"/>
  <c r="R30" i="20"/>
  <c r="R33" i="20" s="1"/>
  <c r="O30" i="20"/>
  <c r="O33" i="20" s="1"/>
  <c r="O41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H41" i="20" s="1"/>
  <c r="H43" i="20" s="1"/>
  <c r="G30" i="20"/>
  <c r="G33" i="20" s="1"/>
  <c r="G41" i="20" s="1"/>
  <c r="G45" i="20" s="1"/>
  <c r="F30" i="20"/>
  <c r="F33" i="20" s="1"/>
  <c r="F41" i="20" s="1"/>
  <c r="E30" i="20"/>
  <c r="E33" i="20" s="1"/>
  <c r="E41" i="20" s="1"/>
  <c r="D30" i="20"/>
  <c r="D33" i="20" s="1"/>
  <c r="D41" i="20" s="1"/>
  <c r="C30" i="20"/>
  <c r="C33" i="20" s="1"/>
  <c r="B30" i="20"/>
  <c r="B33" i="20" s="1"/>
  <c r="G29" i="20"/>
  <c r="B29" i="20"/>
  <c r="Y27" i="20"/>
  <c r="Y30" i="20" s="1"/>
  <c r="Y33" i="20" s="1"/>
  <c r="U27" i="20"/>
  <c r="P27" i="20"/>
  <c r="P30" i="20" s="1"/>
  <c r="P33" i="20" s="1"/>
  <c r="P41" i="20" s="1"/>
  <c r="P43" i="20" s="1"/>
  <c r="O27" i="20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V22" i="20"/>
  <c r="T22" i="20"/>
  <c r="O22" i="20"/>
  <c r="M22" i="20"/>
  <c r="L22" i="20"/>
  <c r="K22" i="20"/>
  <c r="J22" i="20"/>
  <c r="C22" i="20"/>
  <c r="K20" i="20"/>
  <c r="I20" i="20"/>
  <c r="G20" i="20"/>
  <c r="F20" i="20"/>
  <c r="E20" i="20"/>
  <c r="V19" i="20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B19" i="20"/>
  <c r="U18" i="20"/>
  <c r="U22" i="20" s="1"/>
  <c r="R18" i="20"/>
  <c r="R22" i="20" s="1"/>
  <c r="Q18" i="20"/>
  <c r="Q22" i="20" s="1"/>
  <c r="P18" i="20"/>
  <c r="P22" i="20" s="1"/>
  <c r="M18" i="20"/>
  <c r="K18" i="20"/>
  <c r="I18" i="20"/>
  <c r="I22" i="20" s="1"/>
  <c r="H18" i="20"/>
  <c r="H22" i="20" s="1"/>
  <c r="G18" i="20"/>
  <c r="G22" i="20" s="1"/>
  <c r="F18" i="20"/>
  <c r="F22" i="20" s="1"/>
  <c r="E18" i="20"/>
  <c r="E22" i="20" s="1"/>
  <c r="B18" i="20"/>
  <c r="B22" i="20" s="1"/>
  <c r="Z15" i="20"/>
  <c r="Z23" i="20" s="1"/>
  <c r="X15" i="20"/>
  <c r="X23" i="20" s="1"/>
  <c r="U15" i="20"/>
  <c r="T15" i="20"/>
  <c r="T23" i="20" s="1"/>
  <c r="S15" i="20"/>
  <c r="S23" i="20" s="1"/>
  <c r="R15" i="20"/>
  <c r="R23" i="20" s="1"/>
  <c r="Q15" i="20"/>
  <c r="Q23" i="20" s="1"/>
  <c r="P15" i="20"/>
  <c r="P23" i="20" s="1"/>
  <c r="O15" i="20"/>
  <c r="O23" i="20" s="1"/>
  <c r="O43" i="20" s="1"/>
  <c r="M15" i="20"/>
  <c r="M23" i="20" s="1"/>
  <c r="K15" i="20"/>
  <c r="K23" i="20" s="1"/>
  <c r="J15" i="20"/>
  <c r="J23" i="20" s="1"/>
  <c r="H15" i="20"/>
  <c r="H23" i="20" s="1"/>
  <c r="G15" i="20"/>
  <c r="G23" i="20" s="1"/>
  <c r="F15" i="20"/>
  <c r="F23" i="20" s="1"/>
  <c r="F42" i="20" s="1"/>
  <c r="E15" i="20"/>
  <c r="D15" i="20"/>
  <c r="D23" i="20" s="1"/>
  <c r="D42" i="20" s="1"/>
  <c r="C15" i="20"/>
  <c r="C23" i="20" s="1"/>
  <c r="B15" i="20"/>
  <c r="B23" i="20" s="1"/>
  <c r="Y14" i="20"/>
  <c r="X14" i="20"/>
  <c r="W14" i="20"/>
  <c r="V14" i="20"/>
  <c r="Y11" i="20"/>
  <c r="Y15" i="20" s="1"/>
  <c r="Y23" i="20" s="1"/>
  <c r="X11" i="20"/>
  <c r="W11" i="20"/>
  <c r="W15" i="20" s="1"/>
  <c r="W23" i="20" s="1"/>
  <c r="V11" i="20"/>
  <c r="V15" i="20" s="1"/>
  <c r="V23" i="20" s="1"/>
  <c r="M11" i="20"/>
  <c r="L11" i="20"/>
  <c r="L15" i="20" s="1"/>
  <c r="L23" i="20" s="1"/>
  <c r="L42" i="20" s="1"/>
  <c r="I11" i="20"/>
  <c r="I15" i="20" s="1"/>
  <c r="I23" i="20" s="1"/>
  <c r="E11" i="20"/>
  <c r="B11" i="20"/>
  <c r="D211" i="19"/>
  <c r="D187" i="19"/>
  <c r="D214" i="19" s="1"/>
  <c r="E177" i="19"/>
  <c r="E174" i="19"/>
  <c r="D156" i="19"/>
  <c r="D101" i="19"/>
  <c r="D43" i="19"/>
  <c r="D17" i="19"/>
  <c r="D16" i="19"/>
  <c r="E16" i="19" s="1"/>
  <c r="D179" i="19" s="1"/>
  <c r="E15" i="19"/>
  <c r="E179" i="19" s="1"/>
  <c r="Z39" i="16"/>
  <c r="Z12" i="16"/>
  <c r="D42" i="15"/>
  <c r="D41" i="15"/>
  <c r="D40" i="15"/>
  <c r="D18" i="15"/>
  <c r="V40" i="18"/>
  <c r="U40" i="18"/>
  <c r="S40" i="18"/>
  <c r="P40" i="18"/>
  <c r="O40" i="18"/>
  <c r="M40" i="18"/>
  <c r="L40" i="18"/>
  <c r="K40" i="18"/>
  <c r="J40" i="18"/>
  <c r="I40" i="18"/>
  <c r="G40" i="18"/>
  <c r="F40" i="18"/>
  <c r="D40" i="18"/>
  <c r="B40" i="18"/>
  <c r="Y39" i="18"/>
  <c r="H39" i="18"/>
  <c r="C39" i="18"/>
  <c r="B39" i="18"/>
  <c r="Z38" i="18"/>
  <c r="Y38" i="18"/>
  <c r="H38" i="18"/>
  <c r="H40" i="18" s="1"/>
  <c r="W37" i="18"/>
  <c r="X37" i="18" s="1"/>
  <c r="V37" i="18"/>
  <c r="T37" i="18"/>
  <c r="T40" i="18" s="1"/>
  <c r="R37" i="18"/>
  <c r="R40" i="18" s="1"/>
  <c r="Q37" i="18"/>
  <c r="Q40" i="18" s="1"/>
  <c r="E37" i="18"/>
  <c r="E40" i="18" s="1"/>
  <c r="C37" i="18"/>
  <c r="E36" i="18"/>
  <c r="C36" i="18"/>
  <c r="C40" i="18" s="1"/>
  <c r="Z30" i="18"/>
  <c r="Z33" i="18" s="1"/>
  <c r="X30" i="18"/>
  <c r="X33" i="18" s="1"/>
  <c r="W30" i="18"/>
  <c r="W33" i="18" s="1"/>
  <c r="V30" i="18"/>
  <c r="V33" i="18" s="1"/>
  <c r="V41" i="18" s="1"/>
  <c r="V43" i="18" s="1"/>
  <c r="T30" i="18"/>
  <c r="T33" i="18" s="1"/>
  <c r="S30" i="18"/>
  <c r="S33" i="18" s="1"/>
  <c r="S41" i="18" s="1"/>
  <c r="R30" i="18"/>
  <c r="R33" i="18" s="1"/>
  <c r="R41" i="18" s="1"/>
  <c r="P30" i="18"/>
  <c r="P33" i="18" s="1"/>
  <c r="P41" i="18" s="1"/>
  <c r="O30" i="18"/>
  <c r="O33" i="18" s="1"/>
  <c r="O41" i="18" s="1"/>
  <c r="M30" i="18"/>
  <c r="M33" i="18" s="1"/>
  <c r="M41" i="18" s="1"/>
  <c r="K30" i="18"/>
  <c r="K33" i="18" s="1"/>
  <c r="K41" i="18" s="1"/>
  <c r="J30" i="18"/>
  <c r="J33" i="18" s="1"/>
  <c r="J41" i="18" s="1"/>
  <c r="H30" i="18"/>
  <c r="H33" i="18" s="1"/>
  <c r="H41" i="18" s="1"/>
  <c r="G30" i="18"/>
  <c r="G33" i="18" s="1"/>
  <c r="G41" i="18" s="1"/>
  <c r="F30" i="18"/>
  <c r="F33" i="18" s="1"/>
  <c r="F41" i="18" s="1"/>
  <c r="E30" i="18"/>
  <c r="E33" i="18" s="1"/>
  <c r="E41" i="18" s="1"/>
  <c r="D30" i="18"/>
  <c r="D33" i="18" s="1"/>
  <c r="D41" i="18" s="1"/>
  <c r="C30" i="18"/>
  <c r="C33" i="18" s="1"/>
  <c r="C41" i="18" s="1"/>
  <c r="G29" i="18"/>
  <c r="B29" i="18"/>
  <c r="B30" i="18" s="1"/>
  <c r="B33" i="18" s="1"/>
  <c r="B41" i="18" s="1"/>
  <c r="Y27" i="18"/>
  <c r="Y30" i="18" s="1"/>
  <c r="Y33" i="18" s="1"/>
  <c r="U27" i="18"/>
  <c r="U30" i="18" s="1"/>
  <c r="U33" i="18" s="1"/>
  <c r="U41" i="18" s="1"/>
  <c r="Q27" i="18"/>
  <c r="Q30" i="18" s="1"/>
  <c r="Q33" i="18" s="1"/>
  <c r="P27" i="18"/>
  <c r="O27" i="18"/>
  <c r="L27" i="18"/>
  <c r="L30" i="18" s="1"/>
  <c r="L33" i="18" s="1"/>
  <c r="L41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D22" i="18"/>
  <c r="C22" i="18"/>
  <c r="K20" i="18"/>
  <c r="I20" i="18"/>
  <c r="G20" i="18"/>
  <c r="F20" i="18"/>
  <c r="E20" i="18"/>
  <c r="V19" i="18"/>
  <c r="V22" i="18" s="1"/>
  <c r="U19" i="18"/>
  <c r="S19" i="18"/>
  <c r="S22" i="18" s="1"/>
  <c r="R19" i="18"/>
  <c r="Q19" i="18"/>
  <c r="P19" i="18"/>
  <c r="M19" i="18"/>
  <c r="K19" i="18"/>
  <c r="I19" i="18"/>
  <c r="H19" i="18"/>
  <c r="H22" i="18" s="1"/>
  <c r="G19" i="18"/>
  <c r="E19" i="18"/>
  <c r="D19" i="18"/>
  <c r="C19" i="18"/>
  <c r="B19" i="18"/>
  <c r="U18" i="18"/>
  <c r="U22" i="18" s="1"/>
  <c r="R18" i="18"/>
  <c r="R22" i="18" s="1"/>
  <c r="Q18" i="18"/>
  <c r="Q22" i="18" s="1"/>
  <c r="P18" i="18"/>
  <c r="P22" i="18" s="1"/>
  <c r="M18" i="18"/>
  <c r="M22" i="18" s="1"/>
  <c r="K18" i="18"/>
  <c r="K22" i="18" s="1"/>
  <c r="I18" i="18"/>
  <c r="I22" i="18" s="1"/>
  <c r="H18" i="18"/>
  <c r="G18" i="18"/>
  <c r="G22" i="18" s="1"/>
  <c r="F18" i="18"/>
  <c r="F22" i="18" s="1"/>
  <c r="E18" i="18"/>
  <c r="E22" i="18" s="1"/>
  <c r="B18" i="18"/>
  <c r="B22" i="18" s="1"/>
  <c r="V15" i="18"/>
  <c r="V23" i="18" s="1"/>
  <c r="U15" i="18"/>
  <c r="T15" i="18"/>
  <c r="T23" i="18" s="1"/>
  <c r="S15" i="18"/>
  <c r="S23" i="18" s="1"/>
  <c r="R15" i="18"/>
  <c r="R23" i="18" s="1"/>
  <c r="Q15" i="18"/>
  <c r="Q23" i="18" s="1"/>
  <c r="P15" i="18"/>
  <c r="P23" i="18" s="1"/>
  <c r="O15" i="18"/>
  <c r="O23" i="18" s="1"/>
  <c r="O43" i="18" s="1"/>
  <c r="K15" i="18"/>
  <c r="K23" i="18" s="1"/>
  <c r="K43" i="18" s="1"/>
  <c r="J15" i="18"/>
  <c r="J23" i="18" s="1"/>
  <c r="H15" i="18"/>
  <c r="G15" i="18"/>
  <c r="G23" i="18" s="1"/>
  <c r="F15" i="18"/>
  <c r="F23" i="18" s="1"/>
  <c r="F42" i="18" s="1"/>
  <c r="E15" i="18"/>
  <c r="E23" i="18" s="1"/>
  <c r="E42" i="18" s="1"/>
  <c r="D15" i="18"/>
  <c r="D23" i="18" s="1"/>
  <c r="D42" i="18" s="1"/>
  <c r="C15" i="18"/>
  <c r="C23" i="18" s="1"/>
  <c r="C42" i="18" s="1"/>
  <c r="X14" i="18"/>
  <c r="Y14" i="18" s="1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M11" i="18"/>
  <c r="M15" i="18" s="1"/>
  <c r="M23" i="18" s="1"/>
  <c r="L11" i="18"/>
  <c r="L15" i="18" s="1"/>
  <c r="L23" i="18" s="1"/>
  <c r="L42" i="18" s="1"/>
  <c r="I11" i="18"/>
  <c r="I15" i="18" s="1"/>
  <c r="I23" i="18" s="1"/>
  <c r="E11" i="18"/>
  <c r="B11" i="18"/>
  <c r="B15" i="18" s="1"/>
  <c r="B23" i="18" s="1"/>
  <c r="E176" i="17"/>
  <c r="E179" i="17" s="1"/>
  <c r="D158" i="17"/>
  <c r="Z22" i="14"/>
  <c r="Z39" i="14"/>
  <c r="Z12" i="14"/>
  <c r="Z15" i="14" s="1"/>
  <c r="Z23" i="14" s="1"/>
  <c r="Z23" i="18" l="1"/>
  <c r="D16" i="17"/>
  <c r="E16" i="17" s="1"/>
  <c r="D216" i="17"/>
  <c r="U43" i="20"/>
  <c r="B41" i="20"/>
  <c r="B42" i="20" s="1"/>
  <c r="W41" i="20"/>
  <c r="W43" i="20" s="1"/>
  <c r="K43" i="20"/>
  <c r="U23" i="20"/>
  <c r="C41" i="20"/>
  <c r="J43" i="20"/>
  <c r="I43" i="20"/>
  <c r="C42" i="20"/>
  <c r="X40" i="20"/>
  <c r="X41" i="20" s="1"/>
  <c r="X43" i="20" s="1"/>
  <c r="Y37" i="20"/>
  <c r="R41" i="20"/>
  <c r="R43" i="20" s="1"/>
  <c r="E23" i="20"/>
  <c r="E42" i="20" s="1"/>
  <c r="S43" i="20"/>
  <c r="Q27" i="20"/>
  <c r="Q30" i="20" s="1"/>
  <c r="Q33" i="20" s="1"/>
  <c r="Q41" i="20" s="1"/>
  <c r="Q43" i="20" s="1"/>
  <c r="R37" i="20"/>
  <c r="R40" i="20" s="1"/>
  <c r="W40" i="20"/>
  <c r="H23" i="18"/>
  <c r="B42" i="18"/>
  <c r="J43" i="18"/>
  <c r="U23" i="18"/>
  <c r="P43" i="18"/>
  <c r="X40" i="18"/>
  <c r="X41" i="18" s="1"/>
  <c r="X43" i="18" s="1"/>
  <c r="Y37" i="18"/>
  <c r="Q41" i="18"/>
  <c r="Q43" i="18" s="1"/>
  <c r="R43" i="18"/>
  <c r="S43" i="18"/>
  <c r="U43" i="18"/>
  <c r="G45" i="18"/>
  <c r="H43" i="18"/>
  <c r="T41" i="18"/>
  <c r="T43" i="18" s="1"/>
  <c r="I43" i="18"/>
  <c r="W41" i="18"/>
  <c r="W43" i="18" s="1"/>
  <c r="W40" i="18"/>
  <c r="D189" i="13"/>
  <c r="D113" i="13"/>
  <c r="D101" i="13" s="1"/>
  <c r="D42" i="13"/>
  <c r="D41" i="13"/>
  <c r="D40" i="13"/>
  <c r="D18" i="13"/>
  <c r="U40" i="16"/>
  <c r="S40" i="16"/>
  <c r="P40" i="16"/>
  <c r="O40" i="16"/>
  <c r="M40" i="16"/>
  <c r="L40" i="16"/>
  <c r="K40" i="16"/>
  <c r="J40" i="16"/>
  <c r="I40" i="16"/>
  <c r="G40" i="16"/>
  <c r="F40" i="16"/>
  <c r="D40" i="16"/>
  <c r="B40" i="16"/>
  <c r="Y39" i="16"/>
  <c r="H39" i="16"/>
  <c r="C39" i="16"/>
  <c r="B39" i="16"/>
  <c r="Z38" i="16"/>
  <c r="Y38" i="16"/>
  <c r="H38" i="16"/>
  <c r="V37" i="16"/>
  <c r="W37" i="16" s="1"/>
  <c r="T37" i="16"/>
  <c r="T40" i="16" s="1"/>
  <c r="Q37" i="16"/>
  <c r="Q40" i="16" s="1"/>
  <c r="E37" i="16"/>
  <c r="E40" i="16" s="1"/>
  <c r="C37" i="16"/>
  <c r="C40" i="16" s="1"/>
  <c r="E36" i="16"/>
  <c r="C36" i="16"/>
  <c r="Z30" i="16"/>
  <c r="Z33" i="16" s="1"/>
  <c r="X30" i="16"/>
  <c r="X33" i="16" s="1"/>
  <c r="W30" i="16"/>
  <c r="W33" i="16" s="1"/>
  <c r="V30" i="16"/>
  <c r="V33" i="16" s="1"/>
  <c r="T30" i="16"/>
  <c r="T33" i="16" s="1"/>
  <c r="S30" i="16"/>
  <c r="S33" i="16" s="1"/>
  <c r="S41" i="16" s="1"/>
  <c r="R30" i="16"/>
  <c r="R33" i="16" s="1"/>
  <c r="M30" i="16"/>
  <c r="M33" i="16" s="1"/>
  <c r="M41" i="16" s="1"/>
  <c r="L30" i="16"/>
  <c r="L33" i="16" s="1"/>
  <c r="L41" i="16" s="1"/>
  <c r="K30" i="16"/>
  <c r="K33" i="16" s="1"/>
  <c r="J30" i="16"/>
  <c r="J33" i="16" s="1"/>
  <c r="J41" i="16" s="1"/>
  <c r="H30" i="16"/>
  <c r="H33" i="16" s="1"/>
  <c r="F30" i="16"/>
  <c r="F33" i="16" s="1"/>
  <c r="F41" i="16" s="1"/>
  <c r="E30" i="16"/>
  <c r="E33" i="16" s="1"/>
  <c r="E41" i="16" s="1"/>
  <c r="D30" i="16"/>
  <c r="D33" i="16" s="1"/>
  <c r="D41" i="16" s="1"/>
  <c r="C30" i="16"/>
  <c r="C33" i="16" s="1"/>
  <c r="C41" i="16" s="1"/>
  <c r="G29" i="16"/>
  <c r="G30" i="16" s="1"/>
  <c r="G33" i="16" s="1"/>
  <c r="G41" i="16" s="1"/>
  <c r="G45" i="16" s="1"/>
  <c r="B29" i="16"/>
  <c r="B30" i="16" s="1"/>
  <c r="B33" i="16" s="1"/>
  <c r="B41" i="16" s="1"/>
  <c r="Y27" i="16"/>
  <c r="Y30" i="16" s="1"/>
  <c r="Y33" i="16" s="1"/>
  <c r="U27" i="16"/>
  <c r="U30" i="16" s="1"/>
  <c r="U33" i="16" s="1"/>
  <c r="U41" i="16" s="1"/>
  <c r="P27" i="16"/>
  <c r="P30" i="16" s="1"/>
  <c r="P33" i="16" s="1"/>
  <c r="P41" i="16" s="1"/>
  <c r="O27" i="16"/>
  <c r="O30" i="16" s="1"/>
  <c r="O33" i="16" s="1"/>
  <c r="O41" i="16" s="1"/>
  <c r="L27" i="16"/>
  <c r="I27" i="16"/>
  <c r="I30" i="16" s="1"/>
  <c r="I33" i="16" s="1"/>
  <c r="I41" i="16" s="1"/>
  <c r="Z22" i="16"/>
  <c r="Y22" i="16"/>
  <c r="X22" i="16"/>
  <c r="W22" i="16"/>
  <c r="V22" i="16"/>
  <c r="T22" i="16"/>
  <c r="O22" i="16"/>
  <c r="L22" i="16"/>
  <c r="J22" i="16"/>
  <c r="C22" i="16"/>
  <c r="K20" i="16"/>
  <c r="I20" i="16"/>
  <c r="G20" i="16"/>
  <c r="F20" i="16"/>
  <c r="F22" i="16" s="1"/>
  <c r="E20" i="16"/>
  <c r="V19" i="16"/>
  <c r="U19" i="16"/>
  <c r="S19" i="16"/>
  <c r="S22" i="16" s="1"/>
  <c r="R19" i="16"/>
  <c r="Q19" i="16"/>
  <c r="P19" i="16"/>
  <c r="M19" i="16"/>
  <c r="K19" i="16"/>
  <c r="I19" i="16"/>
  <c r="H19" i="16"/>
  <c r="G19" i="16"/>
  <c r="E19" i="16"/>
  <c r="D19" i="16"/>
  <c r="D22" i="16" s="1"/>
  <c r="C19" i="16"/>
  <c r="B19" i="16"/>
  <c r="U18" i="16"/>
  <c r="U22" i="16" s="1"/>
  <c r="R18" i="16"/>
  <c r="Q18" i="16"/>
  <c r="P18" i="16"/>
  <c r="P22" i="16" s="1"/>
  <c r="M18" i="16"/>
  <c r="K18" i="16"/>
  <c r="K22" i="16" s="1"/>
  <c r="I18" i="16"/>
  <c r="I22" i="16" s="1"/>
  <c r="H18" i="16"/>
  <c r="H22" i="16" s="1"/>
  <c r="G18" i="16"/>
  <c r="G22" i="16" s="1"/>
  <c r="F18" i="16"/>
  <c r="E18" i="16"/>
  <c r="E22" i="16" s="1"/>
  <c r="B18" i="16"/>
  <c r="Z15" i="16"/>
  <c r="U15" i="16"/>
  <c r="U23" i="16" s="1"/>
  <c r="T15" i="16"/>
  <c r="T23" i="16" s="1"/>
  <c r="S15" i="16"/>
  <c r="S23" i="16" s="1"/>
  <c r="R15" i="16"/>
  <c r="Q15" i="16"/>
  <c r="P15" i="16"/>
  <c r="O15" i="16"/>
  <c r="K15" i="16"/>
  <c r="J15" i="16"/>
  <c r="J23" i="16" s="1"/>
  <c r="J43" i="16" s="1"/>
  <c r="H15" i="16"/>
  <c r="G15" i="16"/>
  <c r="G23" i="16" s="1"/>
  <c r="F15" i="16"/>
  <c r="D15" i="16"/>
  <c r="D23" i="16" s="1"/>
  <c r="C15" i="16"/>
  <c r="C23" i="16" s="1"/>
  <c r="Y14" i="16"/>
  <c r="X14" i="16"/>
  <c r="X15" i="16" s="1"/>
  <c r="X23" i="16" s="1"/>
  <c r="W14" i="16"/>
  <c r="V14" i="16"/>
  <c r="Y11" i="16"/>
  <c r="Y15" i="16" s="1"/>
  <c r="Y23" i="16" s="1"/>
  <c r="X11" i="16"/>
  <c r="W11" i="16"/>
  <c r="V11" i="16"/>
  <c r="M11" i="16"/>
  <c r="M15" i="16" s="1"/>
  <c r="L11" i="16"/>
  <c r="L15" i="16" s="1"/>
  <c r="L23" i="16" s="1"/>
  <c r="I11" i="16"/>
  <c r="I15" i="16" s="1"/>
  <c r="I23" i="16" s="1"/>
  <c r="E11" i="16"/>
  <c r="E15" i="16" s="1"/>
  <c r="B11" i="16"/>
  <c r="B15" i="16" s="1"/>
  <c r="D211" i="15"/>
  <c r="D187" i="15"/>
  <c r="D214" i="15" s="1"/>
  <c r="E177" i="15"/>
  <c r="E174" i="15"/>
  <c r="D156" i="15"/>
  <c r="D101" i="15"/>
  <c r="D43" i="15"/>
  <c r="D17" i="15"/>
  <c r="E15" i="15"/>
  <c r="Z39" i="12"/>
  <c r="Z19" i="12"/>
  <c r="Z12" i="12"/>
  <c r="D42" i="11"/>
  <c r="D41" i="11"/>
  <c r="D17" i="11" s="1"/>
  <c r="D40" i="11"/>
  <c r="D18" i="11"/>
  <c r="D187" i="11"/>
  <c r="D101" i="11"/>
  <c r="D43" i="11"/>
  <c r="D212" i="11"/>
  <c r="U40" i="14"/>
  <c r="S40" i="14"/>
  <c r="P40" i="14"/>
  <c r="O40" i="14"/>
  <c r="M40" i="14"/>
  <c r="L40" i="14"/>
  <c r="K40" i="14"/>
  <c r="J40" i="14"/>
  <c r="I40" i="14"/>
  <c r="G40" i="14"/>
  <c r="F40" i="14"/>
  <c r="D40" i="14"/>
  <c r="B40" i="14"/>
  <c r="Y39" i="14"/>
  <c r="H39" i="14"/>
  <c r="C39" i="14"/>
  <c r="B39" i="14"/>
  <c r="Z38" i="14"/>
  <c r="Y38" i="14"/>
  <c r="H38" i="14"/>
  <c r="H40" i="14" s="1"/>
  <c r="W37" i="14"/>
  <c r="X37" i="14" s="1"/>
  <c r="V37" i="14"/>
  <c r="V40" i="14" s="1"/>
  <c r="T37" i="14"/>
  <c r="T40" i="14" s="1"/>
  <c r="R37" i="14"/>
  <c r="R40" i="14" s="1"/>
  <c r="Q37" i="14"/>
  <c r="Q40" i="14" s="1"/>
  <c r="E37" i="14"/>
  <c r="C37" i="14"/>
  <c r="E36" i="14"/>
  <c r="E40" i="14" s="1"/>
  <c r="C36" i="14"/>
  <c r="C40" i="14" s="1"/>
  <c r="Z30" i="14"/>
  <c r="Z33" i="14" s="1"/>
  <c r="Y30" i="14"/>
  <c r="Y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R41" i="14" s="1"/>
  <c r="R43" i="14" s="1"/>
  <c r="Q30" i="14"/>
  <c r="Q33" i="14" s="1"/>
  <c r="Q41" i="14" s="1"/>
  <c r="Q43" i="14" s="1"/>
  <c r="O30" i="14"/>
  <c r="O33" i="14" s="1"/>
  <c r="O41" i="14" s="1"/>
  <c r="M30" i="14"/>
  <c r="M33" i="14" s="1"/>
  <c r="M41" i="14" s="1"/>
  <c r="L30" i="14"/>
  <c r="L33" i="14" s="1"/>
  <c r="L41" i="14" s="1"/>
  <c r="K30" i="14"/>
  <c r="K33" i="14" s="1"/>
  <c r="K41" i="14" s="1"/>
  <c r="J30" i="14"/>
  <c r="J33" i="14" s="1"/>
  <c r="J41" i="14" s="1"/>
  <c r="H30" i="14"/>
  <c r="H33" i="14" s="1"/>
  <c r="H41" i="14" s="1"/>
  <c r="G30" i="14"/>
  <c r="G33" i="14" s="1"/>
  <c r="G41" i="14" s="1"/>
  <c r="F30" i="14"/>
  <c r="F33" i="14" s="1"/>
  <c r="F41" i="14" s="1"/>
  <c r="E30" i="14"/>
  <c r="E33" i="14" s="1"/>
  <c r="E41" i="14" s="1"/>
  <c r="D30" i="14"/>
  <c r="D33" i="14" s="1"/>
  <c r="D41" i="14" s="1"/>
  <c r="C30" i="14"/>
  <c r="C33" i="14" s="1"/>
  <c r="C41" i="14" s="1"/>
  <c r="G29" i="14"/>
  <c r="B29" i="14"/>
  <c r="B30" i="14" s="1"/>
  <c r="B33" i="14" s="1"/>
  <c r="B41" i="14" s="1"/>
  <c r="Y27" i="14"/>
  <c r="U27" i="14"/>
  <c r="U30" i="14" s="1"/>
  <c r="U33" i="14" s="1"/>
  <c r="U41" i="14" s="1"/>
  <c r="Q27" i="14"/>
  <c r="P27" i="14"/>
  <c r="P30" i="14" s="1"/>
  <c r="P33" i="14" s="1"/>
  <c r="P41" i="14" s="1"/>
  <c r="O27" i="14"/>
  <c r="L27" i="14"/>
  <c r="I27" i="14"/>
  <c r="I30" i="14" s="1"/>
  <c r="I33" i="14" s="1"/>
  <c r="I41" i="14" s="1"/>
  <c r="Y22" i="14"/>
  <c r="X22" i="14"/>
  <c r="W22" i="14"/>
  <c r="V22" i="14"/>
  <c r="T22" i="14"/>
  <c r="O22" i="14"/>
  <c r="L22" i="14"/>
  <c r="J22" i="14"/>
  <c r="K20" i="14"/>
  <c r="I20" i="14"/>
  <c r="G20" i="14"/>
  <c r="G22" i="14" s="1"/>
  <c r="F20" i="14"/>
  <c r="F22" i="14" s="1"/>
  <c r="E20" i="14"/>
  <c r="V19" i="14"/>
  <c r="U19" i="14"/>
  <c r="S19" i="14"/>
  <c r="S22" i="14" s="1"/>
  <c r="R19" i="14"/>
  <c r="R22" i="14" s="1"/>
  <c r="Q19" i="14"/>
  <c r="Q22" i="14" s="1"/>
  <c r="P19" i="14"/>
  <c r="P22" i="14" s="1"/>
  <c r="M19" i="14"/>
  <c r="K19" i="14"/>
  <c r="I19" i="14"/>
  <c r="H19" i="14"/>
  <c r="G19" i="14"/>
  <c r="E19" i="14"/>
  <c r="E22" i="14" s="1"/>
  <c r="D19" i="14"/>
  <c r="D22" i="14" s="1"/>
  <c r="C19" i="14"/>
  <c r="C22" i="14" s="1"/>
  <c r="B19" i="14"/>
  <c r="U18" i="14"/>
  <c r="U22" i="14" s="1"/>
  <c r="R18" i="14"/>
  <c r="Q18" i="14"/>
  <c r="P18" i="14"/>
  <c r="M18" i="14"/>
  <c r="M22" i="14" s="1"/>
  <c r="K18" i="14"/>
  <c r="K22" i="14" s="1"/>
  <c r="I18" i="14"/>
  <c r="I22" i="14" s="1"/>
  <c r="H18" i="14"/>
  <c r="H22" i="14" s="1"/>
  <c r="G18" i="14"/>
  <c r="F18" i="14"/>
  <c r="E18" i="14"/>
  <c r="B18" i="14"/>
  <c r="B22" i="14" s="1"/>
  <c r="X15" i="14"/>
  <c r="X23" i="14" s="1"/>
  <c r="U15" i="14"/>
  <c r="U23" i="14" s="1"/>
  <c r="T15" i="14"/>
  <c r="T23" i="14" s="1"/>
  <c r="S15" i="14"/>
  <c r="S23" i="14" s="1"/>
  <c r="R15" i="14"/>
  <c r="R23" i="14" s="1"/>
  <c r="Q15" i="14"/>
  <c r="Q23" i="14" s="1"/>
  <c r="P15" i="14"/>
  <c r="O15" i="14"/>
  <c r="O23" i="14" s="1"/>
  <c r="K15" i="14"/>
  <c r="K23" i="14" s="1"/>
  <c r="K43" i="14" s="1"/>
  <c r="J15" i="14"/>
  <c r="J23" i="14" s="1"/>
  <c r="J43" i="14" s="1"/>
  <c r="H15" i="14"/>
  <c r="H23" i="14" s="1"/>
  <c r="G15" i="14"/>
  <c r="F15" i="14"/>
  <c r="D15" i="14"/>
  <c r="D23" i="14" s="1"/>
  <c r="D42" i="14" s="1"/>
  <c r="C15" i="14"/>
  <c r="X14" i="14"/>
  <c r="Y14" i="14" s="1"/>
  <c r="W14" i="14"/>
  <c r="W15" i="14" s="1"/>
  <c r="W23" i="14" s="1"/>
  <c r="V14" i="14"/>
  <c r="V15" i="14" s="1"/>
  <c r="V23" i="14" s="1"/>
  <c r="Y11" i="14"/>
  <c r="Y15" i="14" s="1"/>
  <c r="Y23" i="14" s="1"/>
  <c r="X11" i="14"/>
  <c r="W11" i="14"/>
  <c r="V11" i="14"/>
  <c r="M11" i="14"/>
  <c r="M15" i="14" s="1"/>
  <c r="M23" i="14" s="1"/>
  <c r="L11" i="14"/>
  <c r="L15" i="14" s="1"/>
  <c r="L23" i="14" s="1"/>
  <c r="I11" i="14"/>
  <c r="I15" i="14" s="1"/>
  <c r="E11" i="14"/>
  <c r="E15" i="14" s="1"/>
  <c r="E23" i="14" s="1"/>
  <c r="B11" i="14"/>
  <c r="B15" i="14" s="1"/>
  <c r="B23" i="14" s="1"/>
  <c r="B42" i="14" s="1"/>
  <c r="D215" i="13"/>
  <c r="E176" i="13"/>
  <c r="E179" i="13" s="1"/>
  <c r="D157" i="13"/>
  <c r="D43" i="13"/>
  <c r="E15" i="13"/>
  <c r="Z39" i="10"/>
  <c r="Z12" i="10"/>
  <c r="E180" i="8"/>
  <c r="D180" i="8"/>
  <c r="D156" i="8"/>
  <c r="D113" i="8"/>
  <c r="D101" i="8" s="1"/>
  <c r="D59" i="8"/>
  <c r="D42" i="8"/>
  <c r="D41" i="8"/>
  <c r="D40" i="8"/>
  <c r="D18" i="8"/>
  <c r="D17" i="8" s="1"/>
  <c r="D188" i="8"/>
  <c r="D43" i="8"/>
  <c r="D181" i="17" l="1"/>
  <c r="E181" i="17"/>
  <c r="Y40" i="20"/>
  <c r="Y41" i="20" s="1"/>
  <c r="Y43" i="20" s="1"/>
  <c r="Z37" i="20"/>
  <c r="Z40" i="20" s="1"/>
  <c r="Z41" i="20" s="1"/>
  <c r="Z42" i="20" s="1"/>
  <c r="R23" i="16"/>
  <c r="K41" i="16"/>
  <c r="V15" i="16"/>
  <c r="V23" i="16" s="1"/>
  <c r="M22" i="16"/>
  <c r="M23" i="16" s="1"/>
  <c r="R22" i="16"/>
  <c r="Q27" i="16"/>
  <c r="Q30" i="16" s="1"/>
  <c r="Q33" i="16" s="1"/>
  <c r="Q41" i="16" s="1"/>
  <c r="Q43" i="16" s="1"/>
  <c r="H40" i="16"/>
  <c r="H41" i="16" s="1"/>
  <c r="H43" i="16" s="1"/>
  <c r="O23" i="16"/>
  <c r="O43" i="16" s="1"/>
  <c r="B22" i="16"/>
  <c r="B23" i="16" s="1"/>
  <c r="B42" i="16" s="1"/>
  <c r="U43" i="16"/>
  <c r="W15" i="16"/>
  <c r="W23" i="16" s="1"/>
  <c r="Q22" i="16"/>
  <c r="Z23" i="16"/>
  <c r="D16" i="15"/>
  <c r="E16" i="15" s="1"/>
  <c r="D179" i="15" s="1"/>
  <c r="Y40" i="18"/>
  <c r="Y41" i="18" s="1"/>
  <c r="Y43" i="18" s="1"/>
  <c r="Z37" i="18"/>
  <c r="Z40" i="18" s="1"/>
  <c r="Z41" i="18" s="1"/>
  <c r="D218" i="13"/>
  <c r="D17" i="13"/>
  <c r="D16" i="13" s="1"/>
  <c r="E16" i="13" s="1"/>
  <c r="E181" i="13" s="1"/>
  <c r="D42" i="16"/>
  <c r="P23" i="16"/>
  <c r="P43" i="16" s="1"/>
  <c r="S43" i="16"/>
  <c r="F23" i="16"/>
  <c r="F42" i="16" s="1"/>
  <c r="Q23" i="16"/>
  <c r="T41" i="16"/>
  <c r="T43" i="16" s="1"/>
  <c r="E23" i="16"/>
  <c r="E42" i="16" s="1"/>
  <c r="I43" i="16"/>
  <c r="L42" i="16"/>
  <c r="X37" i="16"/>
  <c r="W40" i="16"/>
  <c r="W41" i="16" s="1"/>
  <c r="W43" i="16" s="1"/>
  <c r="K23" i="16"/>
  <c r="H23" i="16"/>
  <c r="C42" i="16"/>
  <c r="R37" i="16"/>
  <c r="R40" i="16" s="1"/>
  <c r="R41" i="16" s="1"/>
  <c r="R43" i="16" s="1"/>
  <c r="V40" i="16"/>
  <c r="V41" i="16" s="1"/>
  <c r="V43" i="16" s="1"/>
  <c r="D215" i="11"/>
  <c r="D16" i="11"/>
  <c r="I43" i="14"/>
  <c r="V41" i="14"/>
  <c r="V43" i="14" s="1"/>
  <c r="F23" i="14"/>
  <c r="F42" i="14" s="1"/>
  <c r="W41" i="14"/>
  <c r="W43" i="14" s="1"/>
  <c r="G23" i="14"/>
  <c r="E42" i="14"/>
  <c r="L42" i="14"/>
  <c r="H43" i="14"/>
  <c r="S43" i="14"/>
  <c r="I23" i="14"/>
  <c r="U43" i="14"/>
  <c r="G45" i="14"/>
  <c r="X40" i="14"/>
  <c r="X41" i="14" s="1"/>
  <c r="X43" i="14" s="1"/>
  <c r="Y37" i="14"/>
  <c r="O43" i="14"/>
  <c r="C23" i="14"/>
  <c r="C42" i="14" s="1"/>
  <c r="P23" i="14"/>
  <c r="P43" i="14" s="1"/>
  <c r="T41" i="14"/>
  <c r="T43" i="14" s="1"/>
  <c r="W40" i="14"/>
  <c r="V40" i="12"/>
  <c r="U40" i="12"/>
  <c r="S40" i="12"/>
  <c r="P40" i="12"/>
  <c r="O40" i="12"/>
  <c r="M40" i="12"/>
  <c r="L40" i="12"/>
  <c r="K40" i="12"/>
  <c r="J40" i="12"/>
  <c r="I40" i="12"/>
  <c r="G40" i="12"/>
  <c r="F40" i="12"/>
  <c r="E40" i="12"/>
  <c r="D40" i="12"/>
  <c r="Y39" i="12"/>
  <c r="H39" i="12"/>
  <c r="C39" i="12"/>
  <c r="B39" i="12"/>
  <c r="B40" i="12" s="1"/>
  <c r="Z38" i="12"/>
  <c r="Y38" i="12"/>
  <c r="H38" i="12"/>
  <c r="H40" i="12" s="1"/>
  <c r="V37" i="12"/>
  <c r="W37" i="12" s="1"/>
  <c r="T37" i="12"/>
  <c r="T40" i="12" s="1"/>
  <c r="Q37" i="12"/>
  <c r="Q40" i="12" s="1"/>
  <c r="E37" i="12"/>
  <c r="C37" i="12"/>
  <c r="C40" i="12" s="1"/>
  <c r="E36" i="12"/>
  <c r="C36" i="12"/>
  <c r="Z30" i="12"/>
  <c r="Z33" i="12" s="1"/>
  <c r="Y30" i="12"/>
  <c r="Y33" i="12" s="1"/>
  <c r="X30" i="12"/>
  <c r="X33" i="12" s="1"/>
  <c r="W30" i="12"/>
  <c r="W33" i="12" s="1"/>
  <c r="V30" i="12"/>
  <c r="V33" i="12" s="1"/>
  <c r="V41" i="12" s="1"/>
  <c r="U30" i="12"/>
  <c r="U33" i="12" s="1"/>
  <c r="U41" i="12" s="1"/>
  <c r="U43" i="12" s="1"/>
  <c r="T30" i="12"/>
  <c r="T33" i="12" s="1"/>
  <c r="S30" i="12"/>
  <c r="S33" i="12" s="1"/>
  <c r="S41" i="12" s="1"/>
  <c r="S43" i="12" s="1"/>
  <c r="R30" i="12"/>
  <c r="R33" i="12" s="1"/>
  <c r="O30" i="12"/>
  <c r="O33" i="12" s="1"/>
  <c r="O41" i="12" s="1"/>
  <c r="M30" i="12"/>
  <c r="M33" i="12" s="1"/>
  <c r="M41" i="12" s="1"/>
  <c r="L30" i="12"/>
  <c r="L33" i="12" s="1"/>
  <c r="L41" i="12" s="1"/>
  <c r="K30" i="12"/>
  <c r="K33" i="12" s="1"/>
  <c r="K41" i="12" s="1"/>
  <c r="J30" i="12"/>
  <c r="J33" i="12" s="1"/>
  <c r="J41" i="12" s="1"/>
  <c r="H30" i="12"/>
  <c r="H33" i="12" s="1"/>
  <c r="H41" i="12" s="1"/>
  <c r="G30" i="12"/>
  <c r="G33" i="12" s="1"/>
  <c r="G41" i="12" s="1"/>
  <c r="F30" i="12"/>
  <c r="F33" i="12" s="1"/>
  <c r="F41" i="12" s="1"/>
  <c r="E30" i="12"/>
  <c r="E33" i="12" s="1"/>
  <c r="E41" i="12" s="1"/>
  <c r="D30" i="12"/>
  <c r="D33" i="12" s="1"/>
  <c r="D41" i="12" s="1"/>
  <c r="C30" i="12"/>
  <c r="C33" i="12" s="1"/>
  <c r="G29" i="12"/>
  <c r="B29" i="12"/>
  <c r="B30" i="12" s="1"/>
  <c r="B33" i="12" s="1"/>
  <c r="B41" i="12" s="1"/>
  <c r="Y27" i="12"/>
  <c r="U27" i="12"/>
  <c r="P27" i="12"/>
  <c r="P30" i="12" s="1"/>
  <c r="P33" i="12" s="1"/>
  <c r="P41" i="12" s="1"/>
  <c r="O27" i="12"/>
  <c r="L27" i="12"/>
  <c r="I27" i="12"/>
  <c r="I30" i="12" s="1"/>
  <c r="I33" i="12" s="1"/>
  <c r="I41" i="12" s="1"/>
  <c r="Z22" i="12"/>
  <c r="Y22" i="12"/>
  <c r="X22" i="12"/>
  <c r="W22" i="12"/>
  <c r="V22" i="12"/>
  <c r="T22" i="12"/>
  <c r="O22" i="12"/>
  <c r="M22" i="12"/>
  <c r="L22" i="12"/>
  <c r="J22" i="12"/>
  <c r="H22" i="12"/>
  <c r="K20" i="12"/>
  <c r="I20" i="12"/>
  <c r="G20" i="12"/>
  <c r="F20" i="12"/>
  <c r="E20" i="12"/>
  <c r="E22" i="12" s="1"/>
  <c r="V19" i="12"/>
  <c r="U19" i="12"/>
  <c r="S19" i="12"/>
  <c r="S22" i="12" s="1"/>
  <c r="R19" i="12"/>
  <c r="R22" i="12" s="1"/>
  <c r="Q19" i="12"/>
  <c r="Q22" i="12" s="1"/>
  <c r="P19" i="12"/>
  <c r="P22" i="12" s="1"/>
  <c r="M19" i="12"/>
  <c r="K19" i="12"/>
  <c r="I19" i="12"/>
  <c r="H19" i="12"/>
  <c r="G19" i="12"/>
  <c r="E19" i="12"/>
  <c r="D19" i="12"/>
  <c r="D22" i="12" s="1"/>
  <c r="C19" i="12"/>
  <c r="C22" i="12" s="1"/>
  <c r="B19" i="12"/>
  <c r="U18" i="12"/>
  <c r="U22" i="12" s="1"/>
  <c r="R18" i="12"/>
  <c r="Q18" i="12"/>
  <c r="P18" i="12"/>
  <c r="M18" i="12"/>
  <c r="K18" i="12"/>
  <c r="K22" i="12" s="1"/>
  <c r="I18" i="12"/>
  <c r="I22" i="12" s="1"/>
  <c r="H18" i="12"/>
  <c r="G18" i="12"/>
  <c r="G22" i="12" s="1"/>
  <c r="F18" i="12"/>
  <c r="F22" i="12" s="1"/>
  <c r="E18" i="12"/>
  <c r="B18" i="12"/>
  <c r="B22" i="12" s="1"/>
  <c r="Z15" i="12"/>
  <c r="V15" i="12"/>
  <c r="V23" i="12" s="1"/>
  <c r="U15" i="12"/>
  <c r="U23" i="12" s="1"/>
  <c r="T15" i="12"/>
  <c r="T23" i="12" s="1"/>
  <c r="S15" i="12"/>
  <c r="S23" i="12" s="1"/>
  <c r="R15" i="12"/>
  <c r="Q15" i="12"/>
  <c r="Q23" i="12" s="1"/>
  <c r="P15" i="12"/>
  <c r="O15" i="12"/>
  <c r="O23" i="12" s="1"/>
  <c r="O43" i="12" s="1"/>
  <c r="M15" i="12"/>
  <c r="M23" i="12" s="1"/>
  <c r="K15" i="12"/>
  <c r="K23" i="12" s="1"/>
  <c r="K43" i="12" s="1"/>
  <c r="J15" i="12"/>
  <c r="J23" i="12" s="1"/>
  <c r="I15" i="12"/>
  <c r="H15" i="12"/>
  <c r="H23" i="12" s="1"/>
  <c r="G15" i="12"/>
  <c r="G23" i="12" s="1"/>
  <c r="F15" i="12"/>
  <c r="F23" i="12" s="1"/>
  <c r="F42" i="12" s="1"/>
  <c r="E15" i="12"/>
  <c r="E23" i="12" s="1"/>
  <c r="E42" i="12" s="1"/>
  <c r="D15" i="12"/>
  <c r="D23" i="12" s="1"/>
  <c r="C15" i="12"/>
  <c r="C23" i="12" s="1"/>
  <c r="Y14" i="12"/>
  <c r="X14" i="12"/>
  <c r="X15" i="12" s="1"/>
  <c r="X23" i="12" s="1"/>
  <c r="W14" i="12"/>
  <c r="V14" i="12"/>
  <c r="Y11" i="12"/>
  <c r="Y15" i="12" s="1"/>
  <c r="Y23" i="12" s="1"/>
  <c r="X11" i="12"/>
  <c r="W11" i="12"/>
  <c r="W15" i="12" s="1"/>
  <c r="W23" i="12" s="1"/>
  <c r="V11" i="12"/>
  <c r="M11" i="12"/>
  <c r="L11" i="12"/>
  <c r="L15" i="12" s="1"/>
  <c r="L23" i="12" s="1"/>
  <c r="L42" i="12" s="1"/>
  <c r="I11" i="12"/>
  <c r="E11" i="12"/>
  <c r="B11" i="12"/>
  <c r="B15" i="12" s="1"/>
  <c r="B23" i="12" s="1"/>
  <c r="E174" i="11"/>
  <c r="E177" i="11" s="1"/>
  <c r="D156" i="11"/>
  <c r="E15" i="11"/>
  <c r="Z30" i="9"/>
  <c r="Z23" i="9"/>
  <c r="U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T40" i="10" s="1"/>
  <c r="R37" i="10"/>
  <c r="R40" i="10" s="1"/>
  <c r="Q37" i="10"/>
  <c r="Q40" i="10" s="1"/>
  <c r="E37" i="10"/>
  <c r="C37" i="10"/>
  <c r="C40" i="10" s="1"/>
  <c r="E36" i="10"/>
  <c r="E40" i="10" s="1"/>
  <c r="C36" i="10"/>
  <c r="P33" i="10"/>
  <c r="P41" i="10" s="1"/>
  <c r="P43" i="10" s="1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T43" i="10" s="1"/>
  <c r="S30" i="10"/>
  <c r="S33" i="10" s="1"/>
  <c r="S41" i="10" s="1"/>
  <c r="R30" i="10"/>
  <c r="R33" i="10" s="1"/>
  <c r="P30" i="10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H41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Q41" i="10" s="1"/>
  <c r="P27" i="10"/>
  <c r="O27" i="10"/>
  <c r="L27" i="10"/>
  <c r="I27" i="10"/>
  <c r="I30" i="10" s="1"/>
  <c r="I33" i="10" s="1"/>
  <c r="I41" i="10" s="1"/>
  <c r="I43" i="10" s="1"/>
  <c r="Z22" i="10"/>
  <c r="Y22" i="10"/>
  <c r="X22" i="10"/>
  <c r="W22" i="10"/>
  <c r="T22" i="10"/>
  <c r="O22" i="10"/>
  <c r="M22" i="10"/>
  <c r="L22" i="10"/>
  <c r="J22" i="10"/>
  <c r="H22" i="10"/>
  <c r="K20" i="10"/>
  <c r="I20" i="10"/>
  <c r="G20" i="10"/>
  <c r="F20" i="10"/>
  <c r="E20" i="10"/>
  <c r="E22" i="10" s="1"/>
  <c r="V19" i="10"/>
  <c r="V22" i="10" s="1"/>
  <c r="U19" i="10"/>
  <c r="S19" i="10"/>
  <c r="S22" i="10" s="1"/>
  <c r="R19" i="10"/>
  <c r="Q19" i="10"/>
  <c r="Q22" i="10" s="1"/>
  <c r="P19" i="10"/>
  <c r="P22" i="10" s="1"/>
  <c r="M19" i="10"/>
  <c r="K19" i="10"/>
  <c r="I19" i="10"/>
  <c r="H19" i="10"/>
  <c r="G19" i="10"/>
  <c r="E19" i="10"/>
  <c r="D19" i="10"/>
  <c r="D22" i="10" s="1"/>
  <c r="C19" i="10"/>
  <c r="C22" i="10" s="1"/>
  <c r="B19" i="10"/>
  <c r="U18" i="10"/>
  <c r="U22" i="10" s="1"/>
  <c r="R18" i="10"/>
  <c r="R22" i="10" s="1"/>
  <c r="Q18" i="10"/>
  <c r="P18" i="10"/>
  <c r="M18" i="10"/>
  <c r="K18" i="10"/>
  <c r="K22" i="10" s="1"/>
  <c r="I18" i="10"/>
  <c r="I22" i="10" s="1"/>
  <c r="H18" i="10"/>
  <c r="G18" i="10"/>
  <c r="G22" i="10" s="1"/>
  <c r="F18" i="10"/>
  <c r="F22" i="10" s="1"/>
  <c r="E18" i="10"/>
  <c r="B18" i="10"/>
  <c r="B22" i="10" s="1"/>
  <c r="Z15" i="10"/>
  <c r="W15" i="10"/>
  <c r="W23" i="10" s="1"/>
  <c r="V15" i="10"/>
  <c r="U15" i="10"/>
  <c r="U23" i="10" s="1"/>
  <c r="T15" i="10"/>
  <c r="T23" i="10" s="1"/>
  <c r="S15" i="10"/>
  <c r="S23" i="10" s="1"/>
  <c r="R15" i="10"/>
  <c r="R23" i="10" s="1"/>
  <c r="Q15" i="10"/>
  <c r="P15" i="10"/>
  <c r="P23" i="10" s="1"/>
  <c r="O15" i="10"/>
  <c r="O23" i="10" s="1"/>
  <c r="O43" i="10" s="1"/>
  <c r="M15" i="10"/>
  <c r="M23" i="10" s="1"/>
  <c r="K15" i="10"/>
  <c r="K23" i="10" s="1"/>
  <c r="K43" i="10" s="1"/>
  <c r="J15" i="10"/>
  <c r="J23" i="10" s="1"/>
  <c r="H15" i="10"/>
  <c r="H23" i="10" s="1"/>
  <c r="G15" i="10"/>
  <c r="G23" i="10" s="1"/>
  <c r="F15" i="10"/>
  <c r="E15" i="10"/>
  <c r="E23" i="10" s="1"/>
  <c r="E42" i="10" s="1"/>
  <c r="D15" i="10"/>
  <c r="D23" i="10" s="1"/>
  <c r="D42" i="10" s="1"/>
  <c r="C15" i="10"/>
  <c r="C23" i="10" s="1"/>
  <c r="X14" i="10"/>
  <c r="Y14" i="10" s="1"/>
  <c r="W14" i="10"/>
  <c r="V14" i="10"/>
  <c r="Y11" i="10"/>
  <c r="Y15" i="10" s="1"/>
  <c r="Y23" i="10" s="1"/>
  <c r="X11" i="10"/>
  <c r="W11" i="10"/>
  <c r="V11" i="10"/>
  <c r="M11" i="10"/>
  <c r="L11" i="10"/>
  <c r="L15" i="10" s="1"/>
  <c r="L23" i="10" s="1"/>
  <c r="L42" i="10" s="1"/>
  <c r="I11" i="10"/>
  <c r="I15" i="10" s="1"/>
  <c r="I23" i="10" s="1"/>
  <c r="E11" i="10"/>
  <c r="B11" i="10"/>
  <c r="B15" i="10" s="1"/>
  <c r="B23" i="10" s="1"/>
  <c r="B42" i="10" s="1"/>
  <c r="D42" i="6"/>
  <c r="D41" i="6"/>
  <c r="D40" i="6"/>
  <c r="D18" i="6"/>
  <c r="U40" i="9"/>
  <c r="T40" i="9"/>
  <c r="S40" i="9"/>
  <c r="P40" i="9"/>
  <c r="O40" i="9"/>
  <c r="M40" i="9"/>
  <c r="L40" i="9"/>
  <c r="K40" i="9"/>
  <c r="J40" i="9"/>
  <c r="I40" i="9"/>
  <c r="G40" i="9"/>
  <c r="F40" i="9"/>
  <c r="D40" i="9"/>
  <c r="B40" i="9"/>
  <c r="Y39" i="9"/>
  <c r="H39" i="9"/>
  <c r="C39" i="9"/>
  <c r="B39" i="9"/>
  <c r="Z38" i="9"/>
  <c r="Y38" i="9"/>
  <c r="H38" i="9"/>
  <c r="H40" i="9" s="1"/>
  <c r="W37" i="9"/>
  <c r="X37" i="9" s="1"/>
  <c r="V37" i="9"/>
  <c r="V40" i="9" s="1"/>
  <c r="T37" i="9"/>
  <c r="Q37" i="9"/>
  <c r="Q40" i="9" s="1"/>
  <c r="E37" i="9"/>
  <c r="C37" i="9"/>
  <c r="E36" i="9"/>
  <c r="E40" i="9" s="1"/>
  <c r="C36" i="9"/>
  <c r="C40" i="9" s="1"/>
  <c r="Z33" i="9"/>
  <c r="X30" i="9"/>
  <c r="X33" i="9" s="1"/>
  <c r="W30" i="9"/>
  <c r="W33" i="9" s="1"/>
  <c r="V30" i="9"/>
  <c r="V33" i="9" s="1"/>
  <c r="U30" i="9"/>
  <c r="U33" i="9" s="1"/>
  <c r="U41" i="9" s="1"/>
  <c r="T30" i="9"/>
  <c r="T33" i="9" s="1"/>
  <c r="T41" i="9" s="1"/>
  <c r="S30" i="9"/>
  <c r="S33" i="9" s="1"/>
  <c r="S41" i="9" s="1"/>
  <c r="R30" i="9"/>
  <c r="R33" i="9" s="1"/>
  <c r="O30" i="9"/>
  <c r="O33" i="9" s="1"/>
  <c r="O41" i="9" s="1"/>
  <c r="M30" i="9"/>
  <c r="M33" i="9" s="1"/>
  <c r="M41" i="9" s="1"/>
  <c r="L30" i="9"/>
  <c r="L33" i="9" s="1"/>
  <c r="L41" i="9" s="1"/>
  <c r="K30" i="9"/>
  <c r="K33" i="9" s="1"/>
  <c r="K41" i="9" s="1"/>
  <c r="J30" i="9"/>
  <c r="J33" i="9" s="1"/>
  <c r="J41" i="9" s="1"/>
  <c r="H30" i="9"/>
  <c r="H33" i="9" s="1"/>
  <c r="H41" i="9" s="1"/>
  <c r="G30" i="9"/>
  <c r="G33" i="9" s="1"/>
  <c r="G41" i="9" s="1"/>
  <c r="F30" i="9"/>
  <c r="F33" i="9" s="1"/>
  <c r="F41" i="9" s="1"/>
  <c r="E30" i="9"/>
  <c r="E33" i="9" s="1"/>
  <c r="E41" i="9" s="1"/>
  <c r="D30" i="9"/>
  <c r="D33" i="9" s="1"/>
  <c r="D41" i="9" s="1"/>
  <c r="C30" i="9"/>
  <c r="C33" i="9" s="1"/>
  <c r="C41" i="9" s="1"/>
  <c r="B30" i="9"/>
  <c r="B33" i="9" s="1"/>
  <c r="B41" i="9" s="1"/>
  <c r="G29" i="9"/>
  <c r="B29" i="9"/>
  <c r="Y27" i="9"/>
  <c r="Y30" i="9" s="1"/>
  <c r="Y33" i="9" s="1"/>
  <c r="U27" i="9"/>
  <c r="P27" i="9"/>
  <c r="P30" i="9" s="1"/>
  <c r="P33" i="9" s="1"/>
  <c r="P41" i="9" s="1"/>
  <c r="O27" i="9"/>
  <c r="L27" i="9"/>
  <c r="I27" i="9"/>
  <c r="I30" i="9" s="1"/>
  <c r="I33" i="9" s="1"/>
  <c r="I41" i="9" s="1"/>
  <c r="Z22" i="9"/>
  <c r="Y22" i="9"/>
  <c r="X22" i="9"/>
  <c r="W22" i="9"/>
  <c r="V22" i="9"/>
  <c r="T22" i="9"/>
  <c r="O22" i="9"/>
  <c r="M22" i="9"/>
  <c r="L22" i="9"/>
  <c r="J22" i="9"/>
  <c r="C22" i="9"/>
  <c r="K20" i="9"/>
  <c r="I20" i="9"/>
  <c r="G20" i="9"/>
  <c r="F20" i="9"/>
  <c r="F22" i="9" s="1"/>
  <c r="E20" i="9"/>
  <c r="E22" i="9" s="1"/>
  <c r="V19" i="9"/>
  <c r="U19" i="9"/>
  <c r="S19" i="9"/>
  <c r="S22" i="9" s="1"/>
  <c r="R19" i="9"/>
  <c r="Q19" i="9"/>
  <c r="P19" i="9"/>
  <c r="P22" i="9" s="1"/>
  <c r="M19" i="9"/>
  <c r="K19" i="9"/>
  <c r="K22" i="9" s="1"/>
  <c r="I19" i="9"/>
  <c r="H19" i="9"/>
  <c r="G19" i="9"/>
  <c r="E19" i="9"/>
  <c r="D19" i="9"/>
  <c r="D22" i="9" s="1"/>
  <c r="C19" i="9"/>
  <c r="B19" i="9"/>
  <c r="U18" i="9"/>
  <c r="U22" i="9" s="1"/>
  <c r="R18" i="9"/>
  <c r="R22" i="9" s="1"/>
  <c r="Q18" i="9"/>
  <c r="Q22" i="9" s="1"/>
  <c r="P18" i="9"/>
  <c r="M18" i="9"/>
  <c r="K18" i="9"/>
  <c r="I18" i="9"/>
  <c r="I22" i="9" s="1"/>
  <c r="H18" i="9"/>
  <c r="H22" i="9" s="1"/>
  <c r="G18" i="9"/>
  <c r="G22" i="9" s="1"/>
  <c r="F18" i="9"/>
  <c r="E18" i="9"/>
  <c r="B18" i="9"/>
  <c r="B22" i="9" s="1"/>
  <c r="Z15" i="9"/>
  <c r="X15" i="9"/>
  <c r="X23" i="9" s="1"/>
  <c r="V15" i="9"/>
  <c r="V23" i="9" s="1"/>
  <c r="U15" i="9"/>
  <c r="U23" i="9" s="1"/>
  <c r="T15" i="9"/>
  <c r="T23" i="9" s="1"/>
  <c r="S15" i="9"/>
  <c r="S23" i="9" s="1"/>
  <c r="R15" i="9"/>
  <c r="R23" i="9" s="1"/>
  <c r="Q15" i="9"/>
  <c r="Q23" i="9" s="1"/>
  <c r="P15" i="9"/>
  <c r="O15" i="9"/>
  <c r="O23" i="9" s="1"/>
  <c r="O43" i="9" s="1"/>
  <c r="M15" i="9"/>
  <c r="M23" i="9" s="1"/>
  <c r="K15" i="9"/>
  <c r="K23" i="9" s="1"/>
  <c r="K43" i="9" s="1"/>
  <c r="J15" i="9"/>
  <c r="J23" i="9" s="1"/>
  <c r="J43" i="9" s="1"/>
  <c r="H15" i="9"/>
  <c r="G15" i="9"/>
  <c r="F15" i="9"/>
  <c r="E15" i="9"/>
  <c r="D15" i="9"/>
  <c r="D23" i="9" s="1"/>
  <c r="C15" i="9"/>
  <c r="C23" i="9" s="1"/>
  <c r="X14" i="9"/>
  <c r="Y14" i="9" s="1"/>
  <c r="W14" i="9"/>
  <c r="V14" i="9"/>
  <c r="Y11" i="9"/>
  <c r="Y15" i="9" s="1"/>
  <c r="Y23" i="9" s="1"/>
  <c r="X11" i="9"/>
  <c r="W11" i="9"/>
  <c r="W15" i="9" s="1"/>
  <c r="W23" i="9" s="1"/>
  <c r="V11" i="9"/>
  <c r="M11" i="9"/>
  <c r="L11" i="9"/>
  <c r="L15" i="9" s="1"/>
  <c r="L23" i="9" s="1"/>
  <c r="I11" i="9"/>
  <c r="I15" i="9" s="1"/>
  <c r="E11" i="9"/>
  <c r="B11" i="9"/>
  <c r="B15" i="9" s="1"/>
  <c r="B23" i="9" s="1"/>
  <c r="B42" i="9" s="1"/>
  <c r="D212" i="8"/>
  <c r="D215" i="8" s="1"/>
  <c r="E175" i="8"/>
  <c r="E178" i="8" s="1"/>
  <c r="D16" i="8"/>
  <c r="E16" i="8" s="1"/>
  <c r="E15" i="8"/>
  <c r="E15" i="4"/>
  <c r="U40" i="7"/>
  <c r="S40" i="7"/>
  <c r="Q40" i="7"/>
  <c r="P40" i="7"/>
  <c r="O40" i="7"/>
  <c r="M40" i="7"/>
  <c r="L40" i="7"/>
  <c r="K40" i="7"/>
  <c r="J40" i="7"/>
  <c r="I40" i="7"/>
  <c r="H40" i="7"/>
  <c r="G40" i="7"/>
  <c r="F40" i="7"/>
  <c r="E40" i="7"/>
  <c r="D40" i="7"/>
  <c r="Y39" i="7"/>
  <c r="H39" i="7"/>
  <c r="C39" i="7"/>
  <c r="B39" i="7"/>
  <c r="B40" i="7" s="1"/>
  <c r="Z38" i="7"/>
  <c r="Y38" i="7"/>
  <c r="H38" i="7"/>
  <c r="V37" i="7"/>
  <c r="V40" i="7" s="1"/>
  <c r="T37" i="7"/>
  <c r="T40" i="7" s="1"/>
  <c r="R37" i="7"/>
  <c r="R40" i="7" s="1"/>
  <c r="Q37" i="7"/>
  <c r="E37" i="7"/>
  <c r="C37" i="7"/>
  <c r="E36" i="7"/>
  <c r="C36" i="7"/>
  <c r="C40" i="7" s="1"/>
  <c r="Z30" i="7"/>
  <c r="Z33" i="7" s="1"/>
  <c r="Y30" i="7"/>
  <c r="Y33" i="7" s="1"/>
  <c r="X30" i="7"/>
  <c r="X33" i="7" s="1"/>
  <c r="W30" i="7"/>
  <c r="W33" i="7" s="1"/>
  <c r="V30" i="7"/>
  <c r="V33" i="7" s="1"/>
  <c r="V41" i="7" s="1"/>
  <c r="T30" i="7"/>
  <c r="T33" i="7" s="1"/>
  <c r="S30" i="7"/>
  <c r="S33" i="7" s="1"/>
  <c r="S41" i="7" s="1"/>
  <c r="R30" i="7"/>
  <c r="R33" i="7" s="1"/>
  <c r="P30" i="7"/>
  <c r="P33" i="7" s="1"/>
  <c r="P41" i="7" s="1"/>
  <c r="M30" i="7"/>
  <c r="M33" i="7" s="1"/>
  <c r="M41" i="7" s="1"/>
  <c r="K30" i="7"/>
  <c r="K33" i="7" s="1"/>
  <c r="K41" i="7" s="1"/>
  <c r="J30" i="7"/>
  <c r="J33" i="7" s="1"/>
  <c r="J41" i="7" s="1"/>
  <c r="H30" i="7"/>
  <c r="H33" i="7" s="1"/>
  <c r="H41" i="7" s="1"/>
  <c r="F30" i="7"/>
  <c r="F33" i="7" s="1"/>
  <c r="F41" i="7" s="1"/>
  <c r="E30" i="7"/>
  <c r="E33" i="7" s="1"/>
  <c r="E41" i="7" s="1"/>
  <c r="D30" i="7"/>
  <c r="D33" i="7" s="1"/>
  <c r="D41" i="7" s="1"/>
  <c r="C30" i="7"/>
  <c r="C33" i="7" s="1"/>
  <c r="C41" i="7" s="1"/>
  <c r="G29" i="7"/>
  <c r="G30" i="7" s="1"/>
  <c r="G33" i="7" s="1"/>
  <c r="G41" i="7" s="1"/>
  <c r="B29" i="7"/>
  <c r="B30" i="7" s="1"/>
  <c r="B33" i="7" s="1"/>
  <c r="Y27" i="7"/>
  <c r="U27" i="7"/>
  <c r="U30" i="7" s="1"/>
  <c r="U33" i="7" s="1"/>
  <c r="U41" i="7" s="1"/>
  <c r="P27" i="7"/>
  <c r="Q27" i="7" s="1"/>
  <c r="Q30" i="7" s="1"/>
  <c r="Q33" i="7" s="1"/>
  <c r="Q41" i="7" s="1"/>
  <c r="O27" i="7"/>
  <c r="O30" i="7" s="1"/>
  <c r="O33" i="7" s="1"/>
  <c r="O41" i="7" s="1"/>
  <c r="L27" i="7"/>
  <c r="L30" i="7" s="1"/>
  <c r="L33" i="7" s="1"/>
  <c r="L41" i="7" s="1"/>
  <c r="I27" i="7"/>
  <c r="I30" i="7" s="1"/>
  <c r="I33" i="7" s="1"/>
  <c r="I41" i="7" s="1"/>
  <c r="Z22" i="7"/>
  <c r="Y22" i="7"/>
  <c r="X22" i="7"/>
  <c r="W22" i="7"/>
  <c r="T22" i="7"/>
  <c r="R22" i="7"/>
  <c r="O22" i="7"/>
  <c r="L22" i="7"/>
  <c r="J22" i="7"/>
  <c r="I22" i="7"/>
  <c r="D22" i="7"/>
  <c r="C22" i="7"/>
  <c r="K20" i="7"/>
  <c r="K22" i="7" s="1"/>
  <c r="I20" i="7"/>
  <c r="G20" i="7"/>
  <c r="F20" i="7"/>
  <c r="E20" i="7"/>
  <c r="V19" i="7"/>
  <c r="V22" i="7" s="1"/>
  <c r="U19" i="7"/>
  <c r="U22" i="7" s="1"/>
  <c r="S19" i="7"/>
  <c r="S22" i="7" s="1"/>
  <c r="R19" i="7"/>
  <c r="Q19" i="7"/>
  <c r="P19" i="7"/>
  <c r="M19" i="7"/>
  <c r="K19" i="7"/>
  <c r="I19" i="7"/>
  <c r="H19" i="7"/>
  <c r="H22" i="7" s="1"/>
  <c r="G19" i="7"/>
  <c r="E19" i="7"/>
  <c r="D19" i="7"/>
  <c r="C19" i="7"/>
  <c r="B19" i="7"/>
  <c r="U18" i="7"/>
  <c r="R18" i="7"/>
  <c r="Q18" i="7"/>
  <c r="Q22" i="7" s="1"/>
  <c r="P18" i="7"/>
  <c r="P22" i="7" s="1"/>
  <c r="M18" i="7"/>
  <c r="M22" i="7" s="1"/>
  <c r="K18" i="7"/>
  <c r="I18" i="7"/>
  <c r="H18" i="7"/>
  <c r="G18" i="7"/>
  <c r="G22" i="7" s="1"/>
  <c r="F18" i="7"/>
  <c r="F22" i="7" s="1"/>
  <c r="E18" i="7"/>
  <c r="E22" i="7" s="1"/>
  <c r="B18" i="7"/>
  <c r="B22" i="7" s="1"/>
  <c r="Z15" i="7"/>
  <c r="U15" i="7"/>
  <c r="T15" i="7"/>
  <c r="T23" i="7" s="1"/>
  <c r="S15" i="7"/>
  <c r="R15" i="7"/>
  <c r="R23" i="7" s="1"/>
  <c r="Q15" i="7"/>
  <c r="P15" i="7"/>
  <c r="O15" i="7"/>
  <c r="O23" i="7" s="1"/>
  <c r="O43" i="7" s="1"/>
  <c r="L15" i="7"/>
  <c r="L23" i="7" s="1"/>
  <c r="L42" i="7" s="1"/>
  <c r="K15" i="7"/>
  <c r="K23" i="7" s="1"/>
  <c r="J15" i="7"/>
  <c r="J23" i="7" s="1"/>
  <c r="I15" i="7"/>
  <c r="I23" i="7" s="1"/>
  <c r="H15" i="7"/>
  <c r="G15" i="7"/>
  <c r="G23" i="7" s="1"/>
  <c r="F15" i="7"/>
  <c r="F23" i="7" s="1"/>
  <c r="F42" i="7" s="1"/>
  <c r="D15" i="7"/>
  <c r="D23" i="7" s="1"/>
  <c r="D42" i="7" s="1"/>
  <c r="C15" i="7"/>
  <c r="C23" i="7" s="1"/>
  <c r="C42" i="7" s="1"/>
  <c r="B15" i="7"/>
  <c r="Y14" i="7"/>
  <c r="X14" i="7"/>
  <c r="W14" i="7"/>
  <c r="V14" i="7"/>
  <c r="Y11" i="7"/>
  <c r="Y15" i="7" s="1"/>
  <c r="Y23" i="7" s="1"/>
  <c r="X11" i="7"/>
  <c r="X15" i="7" s="1"/>
  <c r="X23" i="7" s="1"/>
  <c r="W11" i="7"/>
  <c r="W15" i="7" s="1"/>
  <c r="W23" i="7" s="1"/>
  <c r="V11" i="7"/>
  <c r="V15" i="7" s="1"/>
  <c r="M11" i="7"/>
  <c r="M15" i="7" s="1"/>
  <c r="M23" i="7" s="1"/>
  <c r="L11" i="7"/>
  <c r="I11" i="7"/>
  <c r="E11" i="7"/>
  <c r="E15" i="7" s="1"/>
  <c r="E23" i="7" s="1"/>
  <c r="E42" i="7" s="1"/>
  <c r="B11" i="7"/>
  <c r="D42" i="4"/>
  <c r="D41" i="4"/>
  <c r="D17" i="4" s="1"/>
  <c r="D40" i="4"/>
  <c r="D18" i="4"/>
  <c r="D211" i="6"/>
  <c r="D187" i="6"/>
  <c r="E177" i="6"/>
  <c r="E174" i="6"/>
  <c r="D156" i="6"/>
  <c r="D101" i="6"/>
  <c r="D43" i="6"/>
  <c r="E15" i="6"/>
  <c r="Z30" i="5"/>
  <c r="Z33" i="5" s="1"/>
  <c r="Z12" i="5"/>
  <c r="Z15" i="5" s="1"/>
  <c r="Z38" i="5"/>
  <c r="U40" i="5"/>
  <c r="S40" i="5"/>
  <c r="P40" i="5"/>
  <c r="O40" i="5"/>
  <c r="M40" i="5"/>
  <c r="L40" i="5"/>
  <c r="K40" i="5"/>
  <c r="J40" i="5"/>
  <c r="I40" i="5"/>
  <c r="G40" i="5"/>
  <c r="F40" i="5"/>
  <c r="D40" i="5"/>
  <c r="Y39" i="5"/>
  <c r="H39" i="5"/>
  <c r="C39" i="5"/>
  <c r="B39" i="5"/>
  <c r="B40" i="5" s="1"/>
  <c r="Y38" i="5"/>
  <c r="H38" i="5"/>
  <c r="H40" i="5" s="1"/>
  <c r="V37" i="5"/>
  <c r="W37" i="5" s="1"/>
  <c r="T37" i="5"/>
  <c r="T40" i="5" s="1"/>
  <c r="Q37" i="5"/>
  <c r="R37" i="5" s="1"/>
  <c r="R40" i="5" s="1"/>
  <c r="E37" i="5"/>
  <c r="C37" i="5"/>
  <c r="E36" i="5"/>
  <c r="C36" i="5"/>
  <c r="C40" i="5" s="1"/>
  <c r="W33" i="5"/>
  <c r="X30" i="5"/>
  <c r="X33" i="5" s="1"/>
  <c r="W30" i="5"/>
  <c r="V30" i="5"/>
  <c r="V33" i="5" s="1"/>
  <c r="T30" i="5"/>
  <c r="T33" i="5" s="1"/>
  <c r="S30" i="5"/>
  <c r="S33" i="5" s="1"/>
  <c r="S41" i="5" s="1"/>
  <c r="R30" i="5"/>
  <c r="R33" i="5" s="1"/>
  <c r="M30" i="5"/>
  <c r="M33" i="5" s="1"/>
  <c r="M41" i="5" s="1"/>
  <c r="K30" i="5"/>
  <c r="K33" i="5" s="1"/>
  <c r="K41" i="5" s="1"/>
  <c r="J30" i="5"/>
  <c r="J33" i="5" s="1"/>
  <c r="J41" i="5" s="1"/>
  <c r="H30" i="5"/>
  <c r="H33" i="5" s="1"/>
  <c r="H41" i="5" s="1"/>
  <c r="G30" i="5"/>
  <c r="G33" i="5" s="1"/>
  <c r="F30" i="5"/>
  <c r="F33" i="5" s="1"/>
  <c r="F41" i="5" s="1"/>
  <c r="E30" i="5"/>
  <c r="E33" i="5" s="1"/>
  <c r="D30" i="5"/>
  <c r="D33" i="5" s="1"/>
  <c r="D41" i="5" s="1"/>
  <c r="C30" i="5"/>
  <c r="C33" i="5" s="1"/>
  <c r="G29" i="5"/>
  <c r="B29" i="5"/>
  <c r="B30" i="5" s="1"/>
  <c r="B33" i="5" s="1"/>
  <c r="Y27" i="5"/>
  <c r="Y30" i="5" s="1"/>
  <c r="Y33" i="5" s="1"/>
  <c r="U27" i="5"/>
  <c r="U30" i="5" s="1"/>
  <c r="U33" i="5" s="1"/>
  <c r="U41" i="5" s="1"/>
  <c r="P27" i="5"/>
  <c r="Q27" i="5" s="1"/>
  <c r="Q30" i="5" s="1"/>
  <c r="Q33" i="5" s="1"/>
  <c r="O27" i="5"/>
  <c r="O30" i="5" s="1"/>
  <c r="O33" i="5" s="1"/>
  <c r="O41" i="5" s="1"/>
  <c r="L27" i="5"/>
  <c r="L30" i="5" s="1"/>
  <c r="L33" i="5" s="1"/>
  <c r="L41" i="5" s="1"/>
  <c r="I27" i="5"/>
  <c r="I30" i="5" s="1"/>
  <c r="I33" i="5" s="1"/>
  <c r="I41" i="5" s="1"/>
  <c r="Z22" i="5"/>
  <c r="Y22" i="5"/>
  <c r="X22" i="5"/>
  <c r="W22" i="5"/>
  <c r="T22" i="5"/>
  <c r="O22" i="5"/>
  <c r="L22" i="5"/>
  <c r="J22" i="5"/>
  <c r="K20" i="5"/>
  <c r="I20" i="5"/>
  <c r="G20" i="5"/>
  <c r="F20" i="5"/>
  <c r="E20" i="5"/>
  <c r="V19" i="5"/>
  <c r="V22" i="5" s="1"/>
  <c r="U19" i="5"/>
  <c r="S19" i="5"/>
  <c r="S22" i="5" s="1"/>
  <c r="R19" i="5"/>
  <c r="Q19" i="5"/>
  <c r="Q22" i="5" s="1"/>
  <c r="P19" i="5"/>
  <c r="M19" i="5"/>
  <c r="K19" i="5"/>
  <c r="I19" i="5"/>
  <c r="H19" i="5"/>
  <c r="G19" i="5"/>
  <c r="E19" i="5"/>
  <c r="D19" i="5"/>
  <c r="D22" i="5" s="1"/>
  <c r="C19" i="5"/>
  <c r="C22" i="5" s="1"/>
  <c r="B19" i="5"/>
  <c r="U18" i="5"/>
  <c r="U22" i="5" s="1"/>
  <c r="R18" i="5"/>
  <c r="Q18" i="5"/>
  <c r="P18" i="5"/>
  <c r="M18" i="5"/>
  <c r="M22" i="5" s="1"/>
  <c r="K18" i="5"/>
  <c r="K22" i="5" s="1"/>
  <c r="I18" i="5"/>
  <c r="H18" i="5"/>
  <c r="H22" i="5" s="1"/>
  <c r="G18" i="5"/>
  <c r="F18" i="5"/>
  <c r="E18" i="5"/>
  <c r="E22" i="5" s="1"/>
  <c r="B18" i="5"/>
  <c r="B22" i="5" s="1"/>
  <c r="X15" i="5"/>
  <c r="X23" i="5" s="1"/>
  <c r="U15" i="5"/>
  <c r="T15" i="5"/>
  <c r="T23" i="5" s="1"/>
  <c r="S15" i="5"/>
  <c r="S23" i="5" s="1"/>
  <c r="R15" i="5"/>
  <c r="Q15" i="5"/>
  <c r="P15" i="5"/>
  <c r="O15" i="5"/>
  <c r="O23" i="5" s="1"/>
  <c r="K15" i="5"/>
  <c r="J15" i="5"/>
  <c r="J23" i="5" s="1"/>
  <c r="J43" i="5" s="1"/>
  <c r="H15" i="5"/>
  <c r="H23" i="5" s="1"/>
  <c r="G15" i="5"/>
  <c r="F15" i="5"/>
  <c r="D15" i="5"/>
  <c r="C15" i="5"/>
  <c r="C23" i="5" s="1"/>
  <c r="B15" i="5"/>
  <c r="X14" i="5"/>
  <c r="Y14" i="5" s="1"/>
  <c r="W14" i="5"/>
  <c r="V14" i="5"/>
  <c r="Y11" i="5"/>
  <c r="Y15" i="5" s="1"/>
  <c r="Y23" i="5" s="1"/>
  <c r="X11" i="5"/>
  <c r="W11" i="5"/>
  <c r="W15" i="5" s="1"/>
  <c r="W23" i="5" s="1"/>
  <c r="V11" i="5"/>
  <c r="V15" i="5" s="1"/>
  <c r="M11" i="5"/>
  <c r="M15" i="5" s="1"/>
  <c r="L11" i="5"/>
  <c r="L15" i="5" s="1"/>
  <c r="L23" i="5" s="1"/>
  <c r="I11" i="5"/>
  <c r="I15" i="5" s="1"/>
  <c r="E11" i="5"/>
  <c r="E15" i="5" s="1"/>
  <c r="B11" i="5"/>
  <c r="D71" i="3"/>
  <c r="D59" i="3"/>
  <c r="D43" i="3" s="1"/>
  <c r="D42" i="3"/>
  <c r="D41" i="3"/>
  <c r="D17" i="3" s="1"/>
  <c r="D18" i="3"/>
  <c r="D211" i="4"/>
  <c r="D187" i="4"/>
  <c r="E174" i="4"/>
  <c r="E177" i="4" s="1"/>
  <c r="D156" i="4"/>
  <c r="D101" i="4"/>
  <c r="D43" i="4"/>
  <c r="D211" i="3"/>
  <c r="D214" i="3" s="1"/>
  <c r="D187" i="3"/>
  <c r="E177" i="3"/>
  <c r="E174" i="3"/>
  <c r="D156" i="3"/>
  <c r="D101" i="3"/>
  <c r="E15" i="3"/>
  <c r="Z42" i="18" l="1"/>
  <c r="K43" i="16"/>
  <c r="E179" i="15"/>
  <c r="D181" i="13"/>
  <c r="X40" i="16"/>
  <c r="X41" i="16" s="1"/>
  <c r="X43" i="16" s="1"/>
  <c r="Y37" i="16"/>
  <c r="Z23" i="12"/>
  <c r="E16" i="11"/>
  <c r="Y40" i="14"/>
  <c r="Y41" i="14" s="1"/>
  <c r="Y43" i="14" s="1"/>
  <c r="Z37" i="14"/>
  <c r="Z40" i="14" s="1"/>
  <c r="Z41" i="14" s="1"/>
  <c r="Z23" i="10"/>
  <c r="I23" i="12"/>
  <c r="I43" i="12"/>
  <c r="C41" i="12"/>
  <c r="J43" i="12"/>
  <c r="C42" i="12"/>
  <c r="X37" i="12"/>
  <c r="W40" i="12"/>
  <c r="W41" i="12" s="1"/>
  <c r="W43" i="12" s="1"/>
  <c r="D42" i="12"/>
  <c r="G45" i="12"/>
  <c r="B42" i="12"/>
  <c r="P23" i="12"/>
  <c r="P43" i="12" s="1"/>
  <c r="H43" i="12"/>
  <c r="T41" i="12"/>
  <c r="T43" i="12" s="1"/>
  <c r="R23" i="12"/>
  <c r="V43" i="12"/>
  <c r="Q27" i="12"/>
  <c r="Q30" i="12" s="1"/>
  <c r="Q33" i="12" s="1"/>
  <c r="Q41" i="12" s="1"/>
  <c r="Q43" i="12" s="1"/>
  <c r="R37" i="12"/>
  <c r="R40" i="12" s="1"/>
  <c r="R41" i="12" s="1"/>
  <c r="R43" i="12" s="1"/>
  <c r="V41" i="10"/>
  <c r="V43" i="10" s="1"/>
  <c r="J43" i="10"/>
  <c r="C41" i="10"/>
  <c r="C42" i="10" s="1"/>
  <c r="V23" i="10"/>
  <c r="U43" i="10"/>
  <c r="G45" i="10"/>
  <c r="R41" i="10"/>
  <c r="R43" i="10" s="1"/>
  <c r="X37" i="10"/>
  <c r="W40" i="10"/>
  <c r="W41" i="10" s="1"/>
  <c r="W43" i="10" s="1"/>
  <c r="F23" i="10"/>
  <c r="F42" i="10" s="1"/>
  <c r="Q23" i="10"/>
  <c r="Q43" i="10" s="1"/>
  <c r="H43" i="10"/>
  <c r="S43" i="10"/>
  <c r="X15" i="10"/>
  <c r="X23" i="10" s="1"/>
  <c r="V40" i="10"/>
  <c r="D17" i="6"/>
  <c r="D16" i="6" s="1"/>
  <c r="E16" i="6" s="1"/>
  <c r="D179" i="6" s="1"/>
  <c r="D214" i="6"/>
  <c r="C42" i="9"/>
  <c r="X41" i="9"/>
  <c r="X43" i="9" s="1"/>
  <c r="D42" i="9"/>
  <c r="X40" i="9"/>
  <c r="Y37" i="9"/>
  <c r="E23" i="9"/>
  <c r="E42" i="9" s="1"/>
  <c r="P23" i="9"/>
  <c r="P43" i="9" s="1"/>
  <c r="L42" i="9"/>
  <c r="F23" i="9"/>
  <c r="F42" i="9" s="1"/>
  <c r="S43" i="9"/>
  <c r="G23" i="9"/>
  <c r="G45" i="9" s="1"/>
  <c r="T43" i="9"/>
  <c r="H23" i="9"/>
  <c r="H43" i="9" s="1"/>
  <c r="U43" i="9"/>
  <c r="I23" i="9"/>
  <c r="I43" i="9"/>
  <c r="V41" i="9"/>
  <c r="V43" i="9" s="1"/>
  <c r="Q27" i="9"/>
  <c r="Q30" i="9" s="1"/>
  <c r="Q33" i="9" s="1"/>
  <c r="Q41" i="9" s="1"/>
  <c r="Q43" i="9" s="1"/>
  <c r="R37" i="9"/>
  <c r="R40" i="9" s="1"/>
  <c r="R41" i="9" s="1"/>
  <c r="R43" i="9" s="1"/>
  <c r="W40" i="9"/>
  <c r="W41" i="9" s="1"/>
  <c r="W43" i="9" s="1"/>
  <c r="Z23" i="7"/>
  <c r="V43" i="7"/>
  <c r="B41" i="7"/>
  <c r="G45" i="7"/>
  <c r="S23" i="7"/>
  <c r="S43" i="7" s="1"/>
  <c r="I43" i="7"/>
  <c r="U43" i="7"/>
  <c r="H43" i="7"/>
  <c r="P23" i="7"/>
  <c r="P43" i="7" s="1"/>
  <c r="Q23" i="7"/>
  <c r="H23" i="7"/>
  <c r="V23" i="7"/>
  <c r="J43" i="7"/>
  <c r="R41" i="7"/>
  <c r="R43" i="7" s="1"/>
  <c r="B23" i="7"/>
  <c r="B42" i="7" s="1"/>
  <c r="K43" i="7"/>
  <c r="U23" i="7"/>
  <c r="Q43" i="7"/>
  <c r="T41" i="7"/>
  <c r="T43" i="7" s="1"/>
  <c r="W37" i="7"/>
  <c r="D214" i="4"/>
  <c r="D16" i="4"/>
  <c r="E16" i="4" s="1"/>
  <c r="D179" i="4" s="1"/>
  <c r="E179" i="4" s="1"/>
  <c r="P23" i="5"/>
  <c r="R22" i="5"/>
  <c r="T41" i="5"/>
  <c r="D23" i="5"/>
  <c r="D42" i="5" s="1"/>
  <c r="Q23" i="5"/>
  <c r="B41" i="5"/>
  <c r="V41" i="5"/>
  <c r="V43" i="5" s="1"/>
  <c r="E40" i="5"/>
  <c r="E41" i="5" s="1"/>
  <c r="V40" i="5"/>
  <c r="G23" i="5"/>
  <c r="C41" i="5"/>
  <c r="C42" i="5" s="1"/>
  <c r="G41" i="5"/>
  <c r="U23" i="5"/>
  <c r="F22" i="5"/>
  <c r="P30" i="5"/>
  <c r="P33" i="5" s="1"/>
  <c r="P41" i="5" s="1"/>
  <c r="P43" i="5" s="1"/>
  <c r="K23" i="5"/>
  <c r="I22" i="5"/>
  <c r="I23" i="5" s="1"/>
  <c r="I43" i="5" s="1"/>
  <c r="P22" i="5"/>
  <c r="G22" i="5"/>
  <c r="Z23" i="5"/>
  <c r="K43" i="5"/>
  <c r="W40" i="5"/>
  <c r="W41" i="5" s="1"/>
  <c r="W43" i="5" s="1"/>
  <c r="X37" i="5"/>
  <c r="M23" i="5"/>
  <c r="B23" i="5"/>
  <c r="B42" i="5" s="1"/>
  <c r="O43" i="5"/>
  <c r="R41" i="5"/>
  <c r="E23" i="5"/>
  <c r="L42" i="5"/>
  <c r="V23" i="5"/>
  <c r="U43" i="5"/>
  <c r="G45" i="5"/>
  <c r="S43" i="5"/>
  <c r="H43" i="5"/>
  <c r="T43" i="5"/>
  <c r="F23" i="5"/>
  <c r="F42" i="5" s="1"/>
  <c r="R23" i="5"/>
  <c r="Q40" i="5"/>
  <c r="Q41" i="5" s="1"/>
  <c r="Q43" i="5" s="1"/>
  <c r="D16" i="3"/>
  <c r="E16" i="3" s="1"/>
  <c r="E179" i="3" s="1"/>
  <c r="Z22" i="1"/>
  <c r="Y40" i="16" l="1"/>
  <c r="Y41" i="16" s="1"/>
  <c r="Y43" i="16" s="1"/>
  <c r="Z37" i="16"/>
  <c r="Z40" i="16" s="1"/>
  <c r="Z41" i="16" s="1"/>
  <c r="Z42" i="16" s="1"/>
  <c r="D179" i="11"/>
  <c r="E179" i="11"/>
  <c r="X40" i="12"/>
  <c r="X41" i="12" s="1"/>
  <c r="X43" i="12" s="1"/>
  <c r="Y37" i="12"/>
  <c r="X40" i="10"/>
  <c r="X41" i="10" s="1"/>
  <c r="X43" i="10" s="1"/>
  <c r="Y37" i="10"/>
  <c r="E179" i="6"/>
  <c r="Y40" i="9"/>
  <c r="Y41" i="9" s="1"/>
  <c r="Y43" i="9" s="1"/>
  <c r="Z37" i="9"/>
  <c r="Z40" i="9" s="1"/>
  <c r="Z41" i="9" s="1"/>
  <c r="X37" i="7"/>
  <c r="W40" i="7"/>
  <c r="W41" i="7" s="1"/>
  <c r="W43" i="7" s="1"/>
  <c r="E42" i="5"/>
  <c r="X40" i="5"/>
  <c r="X41" i="5" s="1"/>
  <c r="X43" i="5" s="1"/>
  <c r="Y37" i="5"/>
  <c r="Z37" i="5" s="1"/>
  <c r="R43" i="5"/>
  <c r="D179" i="3"/>
  <c r="Z30" i="1"/>
  <c r="D42" i="2"/>
  <c r="D41" i="2"/>
  <c r="D18" i="2"/>
  <c r="Y40" i="12" l="1"/>
  <c r="Y41" i="12" s="1"/>
  <c r="Y43" i="12" s="1"/>
  <c r="Z37" i="12"/>
  <c r="Z40" i="12" s="1"/>
  <c r="Z41" i="12" s="1"/>
  <c r="Y40" i="10"/>
  <c r="Y41" i="10" s="1"/>
  <c r="Y43" i="10" s="1"/>
  <c r="Z37" i="10"/>
  <c r="Z40" i="10" s="1"/>
  <c r="Z41" i="10" s="1"/>
  <c r="Z42" i="10" s="1"/>
  <c r="Y37" i="7"/>
  <c r="X40" i="7"/>
  <c r="X41" i="7" s="1"/>
  <c r="X43" i="7" s="1"/>
  <c r="Z40" i="5"/>
  <c r="Z41" i="5" s="1"/>
  <c r="Y40" i="5"/>
  <c r="Y41" i="5" s="1"/>
  <c r="Y43" i="5" s="1"/>
  <c r="D17" i="2"/>
  <c r="D211" i="2"/>
  <c r="D187" i="2"/>
  <c r="E177" i="2"/>
  <c r="E174" i="2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C36" i="1"/>
  <c r="C40" i="1" s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M30" i="1"/>
  <c r="M33" i="1" s="1"/>
  <c r="K30" i="1"/>
  <c r="K33" i="1" s="1"/>
  <c r="K41" i="1" s="1"/>
  <c r="J30" i="1"/>
  <c r="J33" i="1" s="1"/>
  <c r="J41" i="1" s="1"/>
  <c r="H30" i="1"/>
  <c r="H33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G29" i="1"/>
  <c r="G30" i="1" s="1"/>
  <c r="G33" i="1" s="1"/>
  <c r="G41" i="1" s="1"/>
  <c r="B29" i="1"/>
  <c r="B30" i="1" s="1"/>
  <c r="B33" i="1" s="1"/>
  <c r="B41" i="1" s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S19" i="1"/>
  <c r="S22" i="1" s="1"/>
  <c r="R19" i="1"/>
  <c r="Q19" i="1"/>
  <c r="Q22" i="1" s="1"/>
  <c r="P19" i="1"/>
  <c r="M19" i="1"/>
  <c r="K19" i="1"/>
  <c r="I19" i="1"/>
  <c r="H19" i="1"/>
  <c r="G19" i="1"/>
  <c r="E19" i="1"/>
  <c r="D19" i="1"/>
  <c r="D22" i="1" s="1"/>
  <c r="C19" i="1"/>
  <c r="C22" i="1" s="1"/>
  <c r="B19" i="1"/>
  <c r="U18" i="1"/>
  <c r="R18" i="1"/>
  <c r="Q18" i="1"/>
  <c r="P18" i="1"/>
  <c r="M18" i="1"/>
  <c r="K18" i="1"/>
  <c r="I18" i="1"/>
  <c r="H18" i="1"/>
  <c r="H22" i="1" s="1"/>
  <c r="G18" i="1"/>
  <c r="F18" i="1"/>
  <c r="E18" i="1"/>
  <c r="B18" i="1"/>
  <c r="U15" i="1"/>
  <c r="T15" i="1"/>
  <c r="T23" i="1" s="1"/>
  <c r="S15" i="1"/>
  <c r="R15" i="1"/>
  <c r="Q15" i="1"/>
  <c r="P15" i="1"/>
  <c r="O15" i="1"/>
  <c r="K15" i="1"/>
  <c r="J15" i="1"/>
  <c r="H15" i="1"/>
  <c r="G15" i="1"/>
  <c r="F15" i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V11" i="1"/>
  <c r="M11" i="1"/>
  <c r="M15" i="1" s="1"/>
  <c r="L11" i="1"/>
  <c r="L15" i="1" s="1"/>
  <c r="L23" i="1" s="1"/>
  <c r="I11" i="1"/>
  <c r="I15" i="1" s="1"/>
  <c r="E11" i="1"/>
  <c r="E15" i="1" s="1"/>
  <c r="B11" i="1"/>
  <c r="B15" i="1" s="1"/>
  <c r="Z37" i="7" l="1"/>
  <c r="Z40" i="7" s="1"/>
  <c r="Z41" i="7" s="1"/>
  <c r="Z42" i="7" s="1"/>
  <c r="Y40" i="7"/>
  <c r="Y41" i="7" s="1"/>
  <c r="Y43" i="7" s="1"/>
  <c r="Z42" i="5"/>
  <c r="M41" i="1"/>
  <c r="L41" i="1"/>
  <c r="P30" i="1"/>
  <c r="P33" i="1" s="1"/>
  <c r="P41" i="1" s="1"/>
  <c r="L42" i="1"/>
  <c r="F22" i="1"/>
  <c r="F23" i="1" s="1"/>
  <c r="F42" i="1" s="1"/>
  <c r="Q41" i="1"/>
  <c r="G22" i="1"/>
  <c r="G23" i="1" s="1"/>
  <c r="G45" i="1" s="1"/>
  <c r="H23" i="1"/>
  <c r="W37" i="1"/>
  <c r="W40" i="1" s="1"/>
  <c r="E40" i="1"/>
  <c r="E41" i="1" s="1"/>
  <c r="J23" i="1"/>
  <c r="J43" i="1" s="1"/>
  <c r="M22" i="1"/>
  <c r="M23" i="1" s="1"/>
  <c r="K22" i="1"/>
  <c r="K23" i="1" s="1"/>
  <c r="K43" i="1" s="1"/>
  <c r="I22" i="1"/>
  <c r="I23" i="1" s="1"/>
  <c r="I43" i="1" s="1"/>
  <c r="R22" i="1"/>
  <c r="V15" i="1"/>
  <c r="V23" i="1" s="1"/>
  <c r="C23" i="1"/>
  <c r="C42" i="1" s="1"/>
  <c r="B22" i="1"/>
  <c r="B23" i="1" s="1"/>
  <c r="B42" i="1" s="1"/>
  <c r="P22" i="1"/>
  <c r="P23" i="1" s="1"/>
  <c r="P43" i="1" s="1"/>
  <c r="V41" i="1"/>
  <c r="R23" i="1"/>
  <c r="W15" i="1"/>
  <c r="W23" i="1" s="1"/>
  <c r="O23" i="1"/>
  <c r="O43" i="1" s="1"/>
  <c r="E22" i="1"/>
  <c r="E23" i="1" s="1"/>
  <c r="E42" i="1" s="1"/>
  <c r="U22" i="1"/>
  <c r="U23" i="1" s="1"/>
  <c r="U43" i="1" s="1"/>
  <c r="W41" i="1"/>
  <c r="H40" i="1"/>
  <c r="H41" i="1" s="1"/>
  <c r="H43" i="1" s="1"/>
  <c r="D214" i="2"/>
  <c r="E16" i="2"/>
  <c r="D179" i="2" s="1"/>
  <c r="Z23" i="1"/>
  <c r="Q23" i="1"/>
  <c r="S23" i="1"/>
  <c r="R41" i="1"/>
  <c r="S43" i="1"/>
  <c r="T41" i="1"/>
  <c r="T43" i="1" s="1"/>
  <c r="D23" i="1"/>
  <c r="D42" i="1" s="1"/>
  <c r="X37" i="1"/>
  <c r="W43" i="1" l="1"/>
  <c r="Q43" i="1"/>
  <c r="V43" i="1"/>
  <c r="R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0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9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<sst xmlns="http://schemas.openxmlformats.org/spreadsheetml/2006/main" count="3968" uniqueCount="394">
  <si>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</si>
  <si>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</si>
  <si>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</si>
  <si>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</si>
  <si>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</si>
  <si>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</si>
  <si>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</si>
  <si>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</si>
  <si>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</si>
  <si>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</si>
  <si>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</si>
  <si>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</si>
  <si>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</si>
  <si>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</si>
  <si>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</si>
  <si>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</si>
  <si>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</si>
  <si>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</si>
  <si>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</si>
  <si>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</si>
  <si>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</si>
  <si>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</si>
  <si>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</si>
  <si>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</si>
  <si>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</si>
  <si>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</si>
  <si>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</si>
  <si>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</si>
  <si>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</si>
  <si>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</si>
  <si>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</si>
  <si>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</si>
  <si>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</si>
  <si>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</si>
  <si>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</si>
  <si>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</si>
  <si>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</si>
  <si>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</si>
  <si>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</si>
  <si>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</si>
  <si>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</si>
  <si>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</si>
  <si>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</si>
  <si>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</si>
  <si>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</si>
  <si>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</si>
  <si>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</si>
  <si>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</si>
  <si>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</si>
  <si>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</si>
  <si>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</si>
  <si>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</si>
  <si>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</si>
  <si>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</si>
  <si>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</si>
  <si>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</si>
  <si>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</si>
  <si>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</si>
  <si>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</si>
  <si>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</si>
  <si>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</si>
  <si>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</si>
  <si>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</si>
  <si>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</si>
  <si>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</si>
  <si>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</si>
  <si>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</si>
  <si>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</si>
  <si>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</si>
  <si>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</si>
  <si>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</si>
  <si>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</si>
  <si>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</si>
  <si>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</si>
  <si>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</si>
  <si>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</si>
  <si>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</si>
  <si>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</si>
  <si>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</si>
  <si>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</si>
  <si>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</si>
  <si>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</si>
  <si>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</si>
  <si>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</si>
  <si>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</si>
  <si>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</si>
  <si>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</si>
  <si>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</si>
  <si>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</si>
  <si>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</si>
  <si>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</si>
  <si>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</si>
  <si>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</si>
  <si>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</si>
  <si>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</si>
  <si>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</si>
  <si>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</si>
  <si>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</si>
  <si>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</si>
  <si>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</si>
  <si>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</si>
  <si>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</si>
  <si>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</si>
  <si>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</si>
  <si>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</si>
  <si>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</si>
  <si>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</si>
  <si>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</si>
  <si>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</si>
  <si>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</si>
  <si>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</si>
  <si>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</si>
  <si>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</si>
  <si>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</si>
  <si>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</si>
  <si>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</si>
  <si>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</si>
  <si>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</si>
  <si>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</si>
  <si>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</si>
  <si>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</si>
  <si>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</si>
  <si>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</si>
  <si>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</si>
  <si>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</si>
  <si>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</si>
  <si>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</si>
  <si>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</si>
  <si>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</si>
  <si>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</si>
  <si>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</si>
  <si>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</si>
  <si>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</si>
  <si>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</si>
  <si>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</si>
  <si>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</si>
  <si>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</si>
  <si>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</si>
  <si>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</si>
  <si>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</si>
  <si>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</si>
  <si>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</si>
  <si>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</si>
  <si>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</si>
  <si>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</si>
  <si>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</si>
  <si>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</si>
  <si>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</si>
  <si>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</si>
  <si>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</si>
  <si>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</si>
  <si>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</si>
  <si>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</si>
  <si>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</si>
  <si>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</si>
  <si>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</si>
  <si>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</si>
  <si>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</si>
  <si>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</si>
  <si>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</si>
  <si>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</si>
  <si>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</si>
  <si>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</si>
  <si>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</si>
  <si>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</si>
  <si>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</si>
  <si>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</si>
  <si>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</si>
  <si>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</si>
  <si>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</si>
  <si>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</si>
  <si>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</si>
  <si>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</si>
  <si>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</si>
  <si>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</si>
  <si>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</si>
  <si>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</si>
  <si>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</si>
  <si>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</si>
  <si>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</si>
  <si>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</si>
  <si>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</si>
  <si>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</si>
  <si>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</si>
  <si>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</si>
  <si>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</si>
  <si>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</si>
  <si>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</si>
  <si>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</si>
  <si>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</si>
  <si>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</si>
  <si>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</si>
  <si>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</si>
  <si>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</si>
  <si>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</si>
  <si>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</si>
  <si>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</si>
  <si>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</si>
  <si>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</si>
  <si>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</si>
  <si>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</si>
  <si>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</si>
  <si>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</si>
  <si>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</si>
  <si>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</si>
  <si>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</si>
  <si>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</si>
  <si>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</si>
  <si>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</si>
  <si>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</si>
  <si>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</si>
  <si>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</si>
  <si>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</si>
  <si>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</si>
  <si>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</si>
  <si>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</si>
  <si>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</si>
  <si>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</si>
  <si>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</si>
  <si>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</si>
  <si>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</si>
  <si>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</si>
  <si>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</si>
  <si>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</si>
  <si>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</si>
  <si>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</si>
  <si>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</si>
  <si>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</si>
  <si>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</si>
  <si>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</si>
  <si>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</si>
  <si>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</si>
  <si>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</si>
  <si>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</si>
  <si>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</si>
  <si>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</si>
  <si>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</si>
  <si>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</si>
  <si>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</si>
  <si>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</si>
  <si>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</si>
  <si>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</si>
  <si>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</si>
  <si>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</si>
  <si>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</si>
  <si>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</si>
  <si>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</si>
  <si>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</si>
  <si>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</si>
  <si>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</si>
  <si>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</si>
  <si>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</si>
  <si>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</si>
  <si>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</si>
  <si>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</si>
  <si>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</si>
  <si>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</si>
  <si>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</si>
  <si>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</si>
  <si>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</si>
  <si>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</si>
  <si>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</si>
  <si>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</si>
  <si>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</si>
  <si>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</si>
  <si>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</si>
  <si>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</si>
  <si>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</si>
  <si>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</si>
  <si>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</si>
  <si>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</si>
  <si>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</si>
  <si>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</si>
  <si>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</si>
  <si>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</si>
  <si>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</si>
  <si>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</si>
  <si>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</si>
  <si>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</si>
  <si>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</si>
  <si>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</si>
  <si>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</si>
  <si>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</si>
  <si>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</si>
  <si>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</si>
  <si>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</si>
  <si>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</si>
  <si>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</si>
  <si>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</si>
  <si>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</si>
  <si>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</si>
  <si>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</si>
  <si>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</si>
  <si>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</si>
  <si>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</si>
  <si>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</si>
  <si>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</si>
  <si>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</si>
  <si>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</si>
  <si>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</si>
  <si>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</si>
  <si>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</si>
  <si>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</si>
  <si>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</si>
  <si>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</si>
  <si>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</si>
  <si>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</si>
  <si>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</si>
  <si>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</si>
  <si>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</si>
  <si>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</si>
  <si>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</si>
  <si>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</si>
  <si>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</si>
  <si>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</si>
  <si>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</si>
  <si>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</si>
  <si>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</si>
  <si>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</si>
  <si>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</si>
  <si>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</si>
  <si>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</si>
  <si>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</si>
  <si>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</si>
  <si>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</si>
  <si>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</si>
  <si>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</si>
  <si>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</si>
  <si>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</si>
  <si>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</si>
  <si>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</si>
  <si>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</si>
  <si>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</si>
  <si>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</si>
  <si>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</si>
  <si>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</si>
  <si>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</si>
  <si>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</si>
  <si>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</si>
  <si>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</si>
  <si>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</si>
  <si>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</si>
  <si>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</si>
  <si>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</si>
  <si>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</si>
  <si>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</si>
  <si>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</si>
  <si>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</si>
  <si>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</si>
  <si>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</si>
  <si>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</si>
  <si>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</si>
  <si>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</si>
  <si>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</si>
  <si>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</si>
  <si>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</si>
  <si>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</si>
  <si>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</si>
  <si>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</si>
  <si>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</si>
  <si>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</si>
  <si>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</si>
  <si>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</si>
  <si>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</si>
  <si>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</si>
  <si>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TOTAL PERIODO 2023 FEBRERO</t>
  </si>
  <si>
    <t>TOTAL</t>
  </si>
  <si>
    <t>Al 28/02/2023</t>
  </si>
  <si>
    <t>TOTAL PERIODO 2023 MARZO</t>
  </si>
  <si>
    <t>Al 31/03/2023</t>
  </si>
  <si>
    <t>TOTAL PERIODO 2023 ABRIL</t>
  </si>
  <si>
    <t>MANT. Y REP. DE EQUIPOS DE TRANSPORTE</t>
  </si>
  <si>
    <t>SUELDOS AL PERSONAL PROBATORIO</t>
  </si>
  <si>
    <t>SUELDOS AL PERSONAL TEMPORAL</t>
  </si>
  <si>
    <t>Al 30/04/2023</t>
  </si>
  <si>
    <t>TOTAL PERIODO 2023 MAYO</t>
  </si>
  <si>
    <t>REPOSICION FONDO REPONIBLE</t>
  </si>
  <si>
    <t>Al 31/05/2023</t>
  </si>
  <si>
    <t>TOTAL PERIODO 2023 JUNIO</t>
  </si>
  <si>
    <t>MOBILIARIOS Y EQUIPOS RECREATIVOS</t>
  </si>
  <si>
    <t>Al 30/06/2023</t>
  </si>
  <si>
    <t>TOTAL PERIODO 2023 JULIO</t>
  </si>
  <si>
    <t>Al 31/07/2023</t>
  </si>
  <si>
    <t>UTILES Y MATERIALES DE ESCRITORIO</t>
  </si>
  <si>
    <t>OTROS MOBILIARIOS Y EQUIPOS EDUCACIONALES</t>
  </si>
  <si>
    <t>EQUIPOS DE CLIMATIZACION</t>
  </si>
  <si>
    <t>TOTAL PERIODO 2023 AGOSTO</t>
  </si>
  <si>
    <t>Al 31/08/2023</t>
  </si>
  <si>
    <t>TOTAL PERIODO 2023 SEPTIEMBRE</t>
  </si>
  <si>
    <t>Al 30/09/2023</t>
  </si>
  <si>
    <t>MANT. Y REPARACION DE EQUIPOS INDUSTRIALES</t>
  </si>
  <si>
    <t>UTILES Y MATERIALES ESCOLARES</t>
  </si>
  <si>
    <t>TOTAL PERIODO 2023 OCTUBRE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</si>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</sst>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4" fontId="12" fillId="2" borderId="3" xfId="0" applyNumberFormat="1" applyFont="1" applyFill="1" applyBorder="1" applyAlignment="1">
      <alignment horizontal="right" wrapText="1"/>
    </xf>
    <xf numFmtId="164" fontId="12" fillId="2" borderId="3" xfId="0" applyNumberFormat="1" applyFont="1" applyFill="1" applyBorder="1" applyAlignment="1">
      <alignment horizontal="center" wrapText="1"/>
    </xf>
    <xf numFmtId="164" fontId="0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1531098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F90E989-2356-4C64-8817-E4AEFF7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15962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57150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41E4A7-9EEF-4F95-B699-39483BA5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19050</xdr:rowOff>
    </xdr:from>
    <xdr:to>
      <xdr:col>0</xdr:col>
      <xdr:colOff>1200150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75A2E9-ECCE-4083-9323-B7D60F25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57175"/>
          <a:ext cx="1133474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514350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DED5C20-B87A-4B86-A608-287C7AE6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654175" cy="8000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114300</xdr:rowOff>
    </xdr:from>
    <xdr:to>
      <xdr:col>0</xdr:col>
      <xdr:colOff>1095375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BC6218-74FE-4451-85C8-4915D951A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352425"/>
          <a:ext cx="1028699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971550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CAD1EFF-7069-432B-B2A5-0EB2AD81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2111375" cy="8477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1047750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9969ED-7EF3-41C5-BA52-326333317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981074" cy="11620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85725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D5F03D3-6D35-4979-A01C-7E0523C8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482725" cy="9429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228600</xdr:rowOff>
    </xdr:from>
    <xdr:to>
      <xdr:col>0</xdr:col>
      <xdr:colOff>1143000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8496467-3954-4C25-86D5-78A45C35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28600"/>
          <a:ext cx="1076324" cy="10001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190500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CBDE455-E76F-4EA2-98AF-169E5A55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482725" cy="942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228600</xdr:rowOff>
    </xdr:from>
    <xdr:to>
      <xdr:col>0</xdr:col>
      <xdr:colOff>1295400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26A84A6-0224-410A-95F6-68E980E44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28600"/>
          <a:ext cx="1076324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1363529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694305-2DBC-4CBF-BA5B-B7792DB63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218902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1122974</xdr:colOff>
      <xdr:row>4</xdr:row>
      <xdr:rowOff>99087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482330-5FD3-4876-95CB-258D0A8C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195916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F91CE0-D2F3-4E74-9428-87481FC0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1073898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A2B129-E220-4B51-942A-FB9CEA6C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872191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0978070-E203-4708-AD0C-A492FB7A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1226298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07D391D-F8AF-473F-9989-28F459F9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1</xdr:col>
      <xdr:colOff>600075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9883DD-7757-4407-95ED-477EF67A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49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9" spans="1:1" x14ac:dyDescent="0.25">
      <c r="A49" t="s">
        <v>47</v>
      </c>
    </row>
    <row r="51" spans="1:1" x14ac:dyDescent="0.25">
      <c r="A51" s="19" t="s">
        <v>48</v>
      </c>
    </row>
    <row r="52" spans="1:1" x14ac:dyDescent="0.25">
      <c r="A52" s="61" t="s">
        <v>361</v>
      </c>
    </row>
    <row r="263" spans="27:27" x14ac:dyDescent="0.25">
      <c r="AA263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1" right="1" top="1" bottom="1" header="0.5" footer="0.5"/>
  <pageSetup paperSize="9" scale="88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377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166300024.28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M'!D10</f>
        <v>352660341.00999999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22942623.68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541902988.96999991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552056660.45000005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-194451678.05000001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-50197061.68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861525007.95999992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1403427996.9299998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>
        <v>13006499.35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13006499.35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13006499.35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137458944.1-76087861.73</f>
        <v>61371082.36999999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1390421497.5799997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1403427996.9299996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378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323395926.97000003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805150196.39999998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9518774.0399999991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1442027.56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1139506924.9699998</v>
      </c>
    </row>
    <row r="16" spans="1:7" x14ac:dyDescent="0.25">
      <c r="A16" s="29"/>
      <c r="B16" s="29"/>
      <c r="C16" s="34" t="s">
        <v>72</v>
      </c>
      <c r="D16" s="35">
        <f>+D17+D43+D101+D156+D187+D212</f>
        <v>59224063.669999994</v>
      </c>
      <c r="E16" s="35">
        <f>+D16</f>
        <v>59224063.669999994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40202062.57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20264551.2+1380000</f>
        <v>21644551.199999999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9152000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836000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403322.6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1757425.15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2094781+97842</f>
        <v>2192623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2103272.14+97980</f>
        <v>2201252.14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295708.48+15180</f>
        <v>310888.48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11542707.039999999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28411.64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64511.42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1579901.89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2225133.8199999998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14111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62950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240000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1457341.82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917679.16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1225000.01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115640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3604046.28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2082784.5299999998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219081.63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>
        <v>78500.05</v>
      </c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103545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11612.47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>
        <v>550</v>
      </c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552000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368000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>
        <v>12980</v>
      </c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>
        <v>27299.98</v>
      </c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28025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575250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68180.399999999994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37760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3" t="s">
        <v>71</v>
      </c>
      <c r="C171" s="8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3"/>
      <c r="E173" s="41"/>
      <c r="G173"/>
      <c r="H173"/>
      <c r="I173"/>
    </row>
    <row r="174" spans="1:9" s="2" customFormat="1" ht="18" customHeight="1" x14ac:dyDescent="0.25">
      <c r="A174" s="24"/>
      <c r="B174" s="83" t="s">
        <v>316</v>
      </c>
      <c r="C174" s="8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3" t="s">
        <v>39</v>
      </c>
      <c r="C176" s="84"/>
      <c r="D176" s="43"/>
      <c r="E176" s="24"/>
      <c r="G176"/>
      <c r="H176"/>
      <c r="I176"/>
    </row>
    <row r="177" spans="1:9" s="2" customFormat="1" ht="18" customHeight="1" x14ac:dyDescent="0.25">
      <c r="A177" s="24"/>
      <c r="B177" s="83" t="s">
        <v>316</v>
      </c>
      <c r="C177" s="8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4" t="s">
        <v>319</v>
      </c>
      <c r="C179" s="75"/>
      <c r="D179" s="44">
        <f>+E15-E16</f>
        <v>1080282861.2999997</v>
      </c>
      <c r="E179" s="44">
        <f>+E15-E16</f>
        <v>1080282861.2999997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9">
        <f>SUM(D188:D211)</f>
        <v>2415884.7999999998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2317826.7999999998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>
        <v>28792</v>
      </c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62401</v>
      </c>
      <c r="C194" s="26" t="s">
        <v>379</v>
      </c>
      <c r="D194" s="27">
        <v>69266</v>
      </c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2980624.73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2874374.73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>
        <v>106250</v>
      </c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+D187+D212</f>
        <v>5396509.5299999993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6" t="s">
        <v>350</v>
      </c>
      <c r="B218" s="76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7" t="s">
        <v>351</v>
      </c>
      <c r="B221" s="77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8" t="s">
        <v>352</v>
      </c>
      <c r="B222" s="78"/>
      <c r="C222" s="78" t="s">
        <v>357</v>
      </c>
      <c r="D222" s="78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7">
    <mergeCell ref="B179:C179"/>
    <mergeCell ref="A218:B218"/>
    <mergeCell ref="A221:B221"/>
    <mergeCell ref="A222:B222"/>
    <mergeCell ref="C222:D222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ignoredErrors>
    <ignoredError sqref="A11:A13 A18:A23 A26:A27 A32:A35 A39:A41 A44:A51 A53:A59 A63:A64 A67:A70 A72 A74 A77:A78 A80 A82:A86 A92:A93 A102:A130 A133:A159 A161:A167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3" workbookViewId="0">
      <selection activeCell="AD27" sqref="AD27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30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30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30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30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30" x14ac:dyDescent="0.25">
      <c r="A5" s="71" t="s">
        <v>380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30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30" x14ac:dyDescent="0.25">
      <c r="A7" s="1"/>
    </row>
    <row r="8" spans="1:30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8</v>
      </c>
    </row>
    <row r="9" spans="1:30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30" x14ac:dyDescent="0.25">
      <c r="A10" t="s">
        <v>20</v>
      </c>
    </row>
    <row r="11" spans="1:30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141858757.19999999</v>
      </c>
    </row>
    <row r="12" spans="1:30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J'!D10</f>
        <v>323395926.97000003</v>
      </c>
    </row>
    <row r="13" spans="1:30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26459606.079999998</v>
      </c>
    </row>
    <row r="14" spans="1:30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  <c r="AD14" s="13"/>
    </row>
    <row r="15" spans="1:30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491714290.25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752029977.85000002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f>65107624.7+1400000</f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-212890155.28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-52437124.149999999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1083864881.98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1575579172.23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18516.582999999999</v>
      </c>
    </row>
    <row r="28" spans="1:28" x14ac:dyDescent="0.25">
      <c r="A28" t="s">
        <v>34</v>
      </c>
      <c r="Z28" s="3">
        <v>9507139.0399999991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9525655.6229999997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9525655.6229999997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137458944.1+99544157.3</f>
        <v>237003101.39999998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1566053516.6099997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1575579172.2329996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381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211444764.62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840068601.65999997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6920013.8799999999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958860.06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1059392240.2199999</v>
      </c>
    </row>
    <row r="16" spans="1:7" x14ac:dyDescent="0.25">
      <c r="A16" s="29"/>
      <c r="B16" s="29"/>
      <c r="C16" s="34" t="s">
        <v>72</v>
      </c>
      <c r="D16" s="35">
        <f>+D17+D43+D101+D157+D189</f>
        <v>189489374.65000001</v>
      </c>
      <c r="E16" s="35">
        <f>+D16</f>
        <v>189489374.65000001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46346314.820000008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20805217.87+1378333.33</f>
        <v>22183551.200000003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8946000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8621554.1899999995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1632000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2118508.87+97723.83</f>
        <v>2216232.7000000002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2127033.47+97861.67</f>
        <v>2224895.14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299919.92+15161.67</f>
        <v>315081.58999999997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9274715.6099999994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10897.97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61789.84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1199022.03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2191886.67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99801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8657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34970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158454.01999999999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738859.77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>
        <v>992460</v>
      </c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138312.31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327640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3136534.4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175430.6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SUM(D102:D156)</f>
        <v>130691554.33000001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1225092.32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47259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81519120+43074720</f>
        <v>124593840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491924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16502.3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96000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824000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>
        <v>176740.48000000001</v>
      </c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129490.84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2663012.2000000002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39202</v>
      </c>
      <c r="C147" s="37" t="s">
        <v>383</v>
      </c>
      <c r="D147" s="27">
        <v>29667.09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39301</v>
      </c>
      <c r="C148" s="37" t="s">
        <v>284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285</v>
      </c>
      <c r="B149" s="29">
        <v>39501</v>
      </c>
      <c r="C149" s="37" t="s">
        <v>286</v>
      </c>
      <c r="D149" s="27">
        <v>43292.73</v>
      </c>
      <c r="E149" s="27"/>
      <c r="G149"/>
      <c r="H149"/>
      <c r="I149"/>
    </row>
    <row r="150" spans="1:9" s="2" customFormat="1" ht="18" customHeight="1" x14ac:dyDescent="0.25">
      <c r="A150" s="24" t="s">
        <v>287</v>
      </c>
      <c r="B150" s="24">
        <v>39601</v>
      </c>
      <c r="C150" s="26" t="s">
        <v>288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289</v>
      </c>
      <c r="B151" s="24">
        <v>39801</v>
      </c>
      <c r="C151" s="26" t="s">
        <v>290</v>
      </c>
      <c r="D151" s="27"/>
      <c r="E151" s="27"/>
      <c r="G151"/>
      <c r="H151"/>
      <c r="I151"/>
    </row>
    <row r="152" spans="1:9" s="2" customFormat="1" ht="18" customHeight="1" x14ac:dyDescent="0.25">
      <c r="A152" s="24"/>
      <c r="B152" s="24">
        <v>39802</v>
      </c>
      <c r="C152" s="26" t="s">
        <v>291</v>
      </c>
      <c r="D152" s="27">
        <v>173460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39901</v>
      </c>
      <c r="C153" s="26" t="s">
        <v>293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39902</v>
      </c>
      <c r="C154" s="26" t="s">
        <v>294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39904</v>
      </c>
      <c r="C155" s="26" t="s">
        <v>295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39905</v>
      </c>
      <c r="C156" s="26" t="s">
        <v>296</v>
      </c>
      <c r="D156" s="27">
        <v>181273.37</v>
      </c>
      <c r="E156" s="27"/>
      <c r="G156"/>
      <c r="H156"/>
      <c r="I156"/>
    </row>
    <row r="157" spans="1:9" s="2" customFormat="1" ht="18" customHeight="1" x14ac:dyDescent="0.25">
      <c r="A157" s="29"/>
      <c r="B157" s="20">
        <v>4</v>
      </c>
      <c r="C157" s="34" t="s">
        <v>297</v>
      </c>
      <c r="D157" s="36">
        <f>SUM(D158:D180)</f>
        <v>1156033.1000000001</v>
      </c>
      <c r="E157" s="36"/>
      <c r="G157"/>
      <c r="H157"/>
      <c r="I157"/>
    </row>
    <row r="158" spans="1:9" s="2" customFormat="1" ht="18" customHeight="1" x14ac:dyDescent="0.25">
      <c r="A158" s="24" t="s">
        <v>298</v>
      </c>
      <c r="B158" s="24">
        <v>41103</v>
      </c>
      <c r="C158" s="26" t="s">
        <v>299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300</v>
      </c>
      <c r="B159" s="24">
        <v>41201</v>
      </c>
      <c r="C159" s="26" t="s">
        <v>301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302</v>
      </c>
      <c r="B160" s="24">
        <v>41202</v>
      </c>
      <c r="C160" s="26" t="s">
        <v>303</v>
      </c>
      <c r="D160" s="27"/>
      <c r="E160" s="27"/>
      <c r="G160"/>
      <c r="H160"/>
      <c r="I160"/>
    </row>
    <row r="161" spans="1:9" s="2" customFormat="1" ht="18" customHeight="1" x14ac:dyDescent="0.25">
      <c r="A161" s="24"/>
      <c r="B161" s="24">
        <v>41401</v>
      </c>
      <c r="C161" s="26" t="s">
        <v>304</v>
      </c>
      <c r="D161" s="28"/>
      <c r="E161" s="28"/>
      <c r="G161"/>
      <c r="H161"/>
      <c r="I161"/>
    </row>
    <row r="162" spans="1:9" s="2" customFormat="1" ht="18" customHeight="1" x14ac:dyDescent="0.25">
      <c r="A162" s="24" t="s">
        <v>305</v>
      </c>
      <c r="B162" s="24">
        <v>41402</v>
      </c>
      <c r="C162" s="26" t="s">
        <v>306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41501</v>
      </c>
      <c r="C163" s="26" t="s">
        <v>307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41601</v>
      </c>
      <c r="C164" s="26" t="s">
        <v>308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41605</v>
      </c>
      <c r="C165" s="26" t="s">
        <v>309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421105</v>
      </c>
      <c r="C166" s="26" t="s">
        <v>310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421903</v>
      </c>
      <c r="C167" s="26" t="s">
        <v>311</v>
      </c>
      <c r="D167" s="28"/>
      <c r="E167" s="28"/>
      <c r="G167"/>
      <c r="H167"/>
      <c r="I167"/>
    </row>
    <row r="168" spans="1:9" s="2" customFormat="1" ht="18" customHeight="1" x14ac:dyDescent="0.25">
      <c r="A168" s="24" t="s">
        <v>312</v>
      </c>
      <c r="B168" s="24">
        <v>44102</v>
      </c>
      <c r="C168" s="26" t="s">
        <v>313</v>
      </c>
      <c r="D168" s="28"/>
      <c r="E168" s="28"/>
      <c r="G168"/>
      <c r="H168"/>
      <c r="I168"/>
    </row>
    <row r="169" spans="1:9" s="2" customFormat="1" ht="18" customHeight="1" x14ac:dyDescent="0.25">
      <c r="A169" s="29"/>
      <c r="B169" s="29">
        <v>62501</v>
      </c>
      <c r="C169" s="37" t="s">
        <v>314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/>
      <c r="C170" s="37" t="s">
        <v>358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376</v>
      </c>
      <c r="D171" s="40">
        <v>1156033.1000000001</v>
      </c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83" t="s">
        <v>71</v>
      </c>
      <c r="C175" s="84"/>
      <c r="D175" s="43"/>
      <c r="E175" s="41"/>
      <c r="G175"/>
      <c r="H175"/>
      <c r="I175"/>
    </row>
    <row r="176" spans="1:9" s="2" customFormat="1" ht="18" customHeight="1" x14ac:dyDescent="0.25">
      <c r="A176" s="24"/>
      <c r="B176" s="83" t="s">
        <v>316</v>
      </c>
      <c r="C176" s="84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83" t="s">
        <v>39</v>
      </c>
      <c r="C178" s="84"/>
      <c r="D178" s="43"/>
      <c r="E178" s="24"/>
      <c r="G178"/>
      <c r="H178"/>
      <c r="I178"/>
    </row>
    <row r="179" spans="1:9" s="2" customFormat="1" ht="18" customHeight="1" x14ac:dyDescent="0.25">
      <c r="A179" s="24"/>
      <c r="B179" s="83" t="s">
        <v>316</v>
      </c>
      <c r="C179" s="84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74" t="s">
        <v>319</v>
      </c>
      <c r="C181" s="75"/>
      <c r="D181" s="44">
        <f>+E15-E16</f>
        <v>869902865.56999993</v>
      </c>
      <c r="E181" s="44">
        <f>+E15-E16</f>
        <v>869902865.56999993</v>
      </c>
      <c r="G181"/>
      <c r="H181"/>
      <c r="I181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x14ac:dyDescent="0.25">
      <c r="A189" s="34" t="s">
        <v>320</v>
      </c>
      <c r="B189" s="34">
        <v>6</v>
      </c>
      <c r="C189" s="34" t="s">
        <v>321</v>
      </c>
      <c r="D189" s="69">
        <f>SUM(D190:D214)</f>
        <v>2020756.79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>
        <v>55507.38</v>
      </c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90801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>
        <v>753271.41</v>
      </c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>
        <v>282020</v>
      </c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62401</v>
      </c>
      <c r="C196" s="26" t="s">
        <v>384</v>
      </c>
      <c r="D196" s="27">
        <v>162840</v>
      </c>
      <c r="E196" s="47"/>
      <c r="G196"/>
      <c r="H196"/>
      <c r="I196"/>
    </row>
    <row r="197" spans="1:9" s="2" customFormat="1" x14ac:dyDescent="0.25">
      <c r="A197" s="46"/>
      <c r="B197" s="24">
        <v>63201</v>
      </c>
      <c r="C197" s="26" t="s">
        <v>328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63401</v>
      </c>
      <c r="C198" s="26" t="s">
        <v>329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4">
        <v>64101</v>
      </c>
      <c r="C199" s="26" t="s">
        <v>330</v>
      </c>
      <c r="D199" s="27"/>
      <c r="E199" s="47"/>
      <c r="G199"/>
      <c r="H199"/>
      <c r="I199"/>
    </row>
    <row r="200" spans="1:9" s="2" customFormat="1" x14ac:dyDescent="0.25">
      <c r="A200" s="46"/>
      <c r="B200" s="24">
        <v>64601</v>
      </c>
      <c r="C200" s="26" t="s">
        <v>331</v>
      </c>
      <c r="D200" s="27"/>
      <c r="E200" s="47"/>
      <c r="G200"/>
      <c r="H200"/>
      <c r="I200"/>
    </row>
    <row r="201" spans="1:9" s="2" customFormat="1" x14ac:dyDescent="0.25">
      <c r="A201" s="46"/>
      <c r="B201" s="29">
        <v>64701</v>
      </c>
      <c r="C201" s="37" t="s">
        <v>332</v>
      </c>
      <c r="D201" s="27"/>
      <c r="E201" s="47"/>
      <c r="G201"/>
      <c r="H201"/>
      <c r="I201"/>
    </row>
    <row r="202" spans="1:9" s="2" customFormat="1" x14ac:dyDescent="0.25">
      <c r="A202" s="46">
        <v>1206010003</v>
      </c>
      <c r="B202" s="29">
        <v>64801</v>
      </c>
      <c r="C202" s="37" t="s">
        <v>333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65201</v>
      </c>
      <c r="C203" s="26" t="s">
        <v>334</v>
      </c>
      <c r="D203" s="27">
        <v>86730</v>
      </c>
      <c r="E203" s="47"/>
      <c r="G203"/>
      <c r="H203"/>
      <c r="I203"/>
    </row>
    <row r="204" spans="1:9" s="2" customFormat="1" x14ac:dyDescent="0.25">
      <c r="A204" s="46">
        <v>1206010001</v>
      </c>
      <c r="B204" s="24">
        <v>65401</v>
      </c>
      <c r="C204" s="26" t="s">
        <v>335</v>
      </c>
      <c r="D204" s="27"/>
      <c r="E204" s="47"/>
      <c r="G204"/>
      <c r="H204"/>
      <c r="I204"/>
    </row>
    <row r="205" spans="1:9" s="2" customFormat="1" x14ac:dyDescent="0.25">
      <c r="A205" s="46"/>
      <c r="B205" s="24">
        <v>65402</v>
      </c>
      <c r="C205" s="26" t="s">
        <v>385</v>
      </c>
      <c r="D205" s="27">
        <v>589587</v>
      </c>
      <c r="E205" s="47"/>
      <c r="G205"/>
      <c r="H205"/>
      <c r="I205"/>
    </row>
    <row r="206" spans="1:9" s="2" customFormat="1" x14ac:dyDescent="0.25">
      <c r="A206" s="46">
        <v>1206010006</v>
      </c>
      <c r="B206" s="24">
        <v>65501</v>
      </c>
      <c r="C206" s="26" t="s">
        <v>336</v>
      </c>
      <c r="D206" s="27"/>
      <c r="E206" s="47"/>
      <c r="G206"/>
      <c r="H206"/>
      <c r="I206"/>
    </row>
    <row r="207" spans="1:9" s="2" customFormat="1" x14ac:dyDescent="0.25">
      <c r="A207" s="46">
        <v>1206010001</v>
      </c>
      <c r="B207" s="24">
        <v>65601</v>
      </c>
      <c r="C207" s="26" t="s">
        <v>337</v>
      </c>
      <c r="D207" s="27"/>
      <c r="E207" s="47"/>
      <c r="G207"/>
      <c r="H207"/>
      <c r="I207"/>
    </row>
    <row r="208" spans="1:9" s="2" customFormat="1" x14ac:dyDescent="0.25">
      <c r="A208" s="46">
        <v>1206010008</v>
      </c>
      <c r="B208" s="24">
        <v>65701</v>
      </c>
      <c r="C208" s="26" t="s">
        <v>338</v>
      </c>
      <c r="D208" s="27"/>
      <c r="E208" s="47"/>
      <c r="G208"/>
      <c r="H208"/>
      <c r="I208"/>
    </row>
    <row r="209" spans="1:9" s="2" customFormat="1" x14ac:dyDescent="0.25">
      <c r="A209" s="46">
        <v>1206010001</v>
      </c>
      <c r="B209" s="24">
        <v>65801</v>
      </c>
      <c r="C209" s="26" t="s">
        <v>339</v>
      </c>
      <c r="D209" s="27"/>
      <c r="E209" s="47"/>
      <c r="G209"/>
      <c r="H209"/>
      <c r="I209"/>
    </row>
    <row r="210" spans="1:9" s="2" customFormat="1" x14ac:dyDescent="0.25">
      <c r="A210" s="46">
        <v>1206980001</v>
      </c>
      <c r="B210" s="24">
        <v>66201</v>
      </c>
      <c r="C210" s="26" t="s">
        <v>340</v>
      </c>
      <c r="D210" s="27"/>
      <c r="E210" s="47"/>
      <c r="G210"/>
      <c r="H210"/>
      <c r="I210"/>
    </row>
    <row r="211" spans="1:9" s="2" customFormat="1" x14ac:dyDescent="0.25">
      <c r="A211" s="46">
        <v>1208010003</v>
      </c>
      <c r="B211" s="24">
        <v>68301</v>
      </c>
      <c r="C211" s="26" t="s">
        <v>341</v>
      </c>
      <c r="D211" s="27"/>
      <c r="E211" s="47"/>
      <c r="G211"/>
      <c r="H211"/>
      <c r="I211"/>
    </row>
    <row r="212" spans="1:9" s="2" customFormat="1" x14ac:dyDescent="0.25">
      <c r="A212" s="46">
        <v>1206020002</v>
      </c>
      <c r="B212" s="24">
        <v>69201</v>
      </c>
      <c r="C212" s="26" t="s">
        <v>342</v>
      </c>
      <c r="D212" s="27"/>
      <c r="E212" s="47"/>
      <c r="G212"/>
      <c r="H212"/>
      <c r="I212"/>
    </row>
    <row r="213" spans="1:9" s="2" customFormat="1" x14ac:dyDescent="0.25">
      <c r="A213" s="46">
        <v>1206980004</v>
      </c>
      <c r="B213" s="24">
        <v>69502</v>
      </c>
      <c r="C213" s="26" t="s">
        <v>343</v>
      </c>
      <c r="D213" s="27"/>
      <c r="E213" s="47"/>
      <c r="G213"/>
      <c r="H213"/>
      <c r="I213"/>
    </row>
    <row r="214" spans="1:9" s="2" customFormat="1" ht="30" x14ac:dyDescent="0.25">
      <c r="A214" s="46"/>
      <c r="B214" s="24">
        <v>69601</v>
      </c>
      <c r="C214" s="26" t="s">
        <v>344</v>
      </c>
      <c r="D214" s="27"/>
      <c r="E214" s="47"/>
      <c r="G214"/>
      <c r="H214"/>
      <c r="I214"/>
    </row>
    <row r="215" spans="1:9" s="2" customFormat="1" x14ac:dyDescent="0.25">
      <c r="A215" s="48"/>
      <c r="B215" s="20">
        <v>7</v>
      </c>
      <c r="C215" s="22" t="s">
        <v>345</v>
      </c>
      <c r="D215" s="36">
        <f>SUM(D216:D217)</f>
        <v>0</v>
      </c>
      <c r="E215" s="49"/>
      <c r="G215"/>
      <c r="H215"/>
      <c r="I215"/>
    </row>
    <row r="216" spans="1:9" s="2" customFormat="1" x14ac:dyDescent="0.25">
      <c r="A216" s="48" t="s">
        <v>346</v>
      </c>
      <c r="B216" s="24">
        <v>71201</v>
      </c>
      <c r="C216" s="26" t="s">
        <v>347</v>
      </c>
      <c r="D216" s="50"/>
      <c r="E216" s="49"/>
      <c r="G216"/>
      <c r="H216"/>
      <c r="I216"/>
    </row>
    <row r="217" spans="1:9" s="2" customFormat="1" x14ac:dyDescent="0.25">
      <c r="A217" s="48" t="s">
        <v>348</v>
      </c>
      <c r="B217" s="24">
        <v>71501</v>
      </c>
      <c r="C217" s="26" t="s">
        <v>349</v>
      </c>
      <c r="D217" s="50"/>
      <c r="E217" s="49"/>
      <c r="G217"/>
      <c r="H217"/>
      <c r="I217"/>
    </row>
    <row r="218" spans="1:9" s="2" customFormat="1" x14ac:dyDescent="0.25">
      <c r="A218" s="51"/>
      <c r="B218" s="29"/>
      <c r="C218" s="37"/>
      <c r="D218" s="23">
        <f>+D189+D215</f>
        <v>2020756.79</v>
      </c>
      <c r="E218" s="45"/>
      <c r="G218"/>
      <c r="H218"/>
      <c r="I218"/>
    </row>
    <row r="219" spans="1:9" s="2" customFormat="1" x14ac:dyDescent="0.25">
      <c r="A219" s="52"/>
      <c r="B219" s="16"/>
      <c r="C219" s="53"/>
      <c r="D219" s="54"/>
      <c r="E219" s="45"/>
      <c r="G219"/>
      <c r="H219"/>
      <c r="I219"/>
    </row>
    <row r="220" spans="1:9" s="2" customFormat="1" x14ac:dyDescent="0.25">
      <c r="A220"/>
      <c r="B220"/>
      <c r="E220" s="56"/>
      <c r="G220"/>
      <c r="H220"/>
      <c r="I220"/>
    </row>
    <row r="221" spans="1:9" s="2" customFormat="1" ht="30" customHeight="1" x14ac:dyDescent="0.25">
      <c r="A221" s="76" t="s">
        <v>350</v>
      </c>
      <c r="B221" s="76"/>
      <c r="C221" s="58" t="s">
        <v>355</v>
      </c>
      <c r="E221" s="56"/>
      <c r="G221"/>
      <c r="H221"/>
      <c r="I221"/>
    </row>
    <row r="222" spans="1:9" s="2" customFormat="1" x14ac:dyDescent="0.25">
      <c r="A222"/>
      <c r="B222"/>
      <c r="C222" s="55"/>
      <c r="E222" s="56"/>
      <c r="G222"/>
      <c r="H222"/>
      <c r="I222"/>
    </row>
    <row r="223" spans="1:9" s="2" customFormat="1" x14ac:dyDescent="0.25">
      <c r="A223"/>
      <c r="B223"/>
      <c r="C223" s="55"/>
      <c r="E223" s="56"/>
      <c r="G223"/>
      <c r="H223"/>
      <c r="I223"/>
    </row>
    <row r="224" spans="1:9" s="2" customFormat="1" ht="18.75" customHeight="1" x14ac:dyDescent="0.25">
      <c r="A224" s="77" t="s">
        <v>351</v>
      </c>
      <c r="B224" s="77"/>
      <c r="C224" s="2" t="s">
        <v>356</v>
      </c>
      <c r="E224" s="56"/>
      <c r="G224"/>
      <c r="H224"/>
      <c r="I224"/>
    </row>
    <row r="225" spans="1:9" s="2" customFormat="1" ht="15" customHeight="1" x14ac:dyDescent="0.25">
      <c r="A225" s="78" t="s">
        <v>352</v>
      </c>
      <c r="B225" s="78"/>
      <c r="C225" s="78" t="s">
        <v>357</v>
      </c>
      <c r="D225" s="78"/>
      <c r="E225" s="56"/>
      <c r="G225"/>
      <c r="H225"/>
      <c r="I225"/>
    </row>
    <row r="226" spans="1:9" s="2" customFormat="1" x14ac:dyDescent="0.25">
      <c r="A226"/>
      <c r="B226"/>
      <c r="C226"/>
      <c r="D226"/>
      <c r="E226" s="57"/>
      <c r="G226"/>
      <c r="H226"/>
      <c r="I226"/>
    </row>
    <row r="227" spans="1:9" s="2" customFormat="1" x14ac:dyDescent="0.25">
      <c r="A227"/>
      <c r="B227"/>
      <c r="C227"/>
      <c r="D227"/>
      <c r="G227"/>
      <c r="H227"/>
      <c r="I227"/>
    </row>
    <row r="228" spans="1:9" s="2" customFormat="1" x14ac:dyDescent="0.25">
      <c r="A228"/>
      <c r="B228"/>
      <c r="C228"/>
      <c r="D228"/>
      <c r="G228"/>
      <c r="H228"/>
      <c r="I228"/>
    </row>
  </sheetData>
  <mergeCells count="17"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  <mergeCell ref="B181:C181"/>
    <mergeCell ref="A221:B221"/>
    <mergeCell ref="A224:B224"/>
    <mergeCell ref="A225:B225"/>
    <mergeCell ref="C225:D22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23" sqref="A23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382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9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148086970.55000001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JULIO'!D10</f>
        <v>211444764.62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27381602.399999999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386913337.56999999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574052734.53999996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-216180469.31999999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-52989170.710000001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909729999.26999998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1296643336.8399999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4163.78</v>
      </c>
    </row>
    <row r="28" spans="1:28" x14ac:dyDescent="0.25">
      <c r="A28" t="s">
        <v>34</v>
      </c>
      <c r="Z28" s="3">
        <v>7268519.7699999996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7272683.5499999998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7272683.5499999998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137458944.1-177138706.02</f>
        <v>-39679761.920000017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1289370653.2899997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1296643336.8399997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386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449596507.57999998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841391803.29999995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6441331.8700000001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1822134.54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1299251777.2899997</v>
      </c>
    </row>
    <row r="16" spans="1:7" x14ac:dyDescent="0.25">
      <c r="A16" s="29"/>
      <c r="B16" s="29"/>
      <c r="C16" s="34" t="s">
        <v>72</v>
      </c>
      <c r="D16" s="35">
        <f>+D17+D43+D101+D156+D187</f>
        <v>52264380.379999995</v>
      </c>
      <c r="E16" s="35">
        <f>+D16</f>
        <v>52264380.379999995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41318283.869999997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22311717.86+1355000</f>
        <v>23666717.859999999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9964000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207000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60000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88601.76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241859.71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1952000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2297175.63+96069.5</f>
        <v>2393245.13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2305952.25+96205</f>
        <v>2402157.25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327797.16+14905</f>
        <v>342702.16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8790988.6099999994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57103.16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63023.91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1531951.13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2162843.85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15960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13540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266666.71999999997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106200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362427.01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>
        <v>137352</v>
      </c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1090469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976773.63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199794.8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165000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342314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1299569.3999999999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2155107.9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53631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>
        <v>19824</v>
      </c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113162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292227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173347.5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1372547.6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44213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86155.8</v>
      </c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3" t="s">
        <v>71</v>
      </c>
      <c r="C171" s="8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3"/>
      <c r="E173" s="41"/>
      <c r="G173"/>
      <c r="H173"/>
      <c r="I173"/>
    </row>
    <row r="174" spans="1:9" s="2" customFormat="1" ht="18" customHeight="1" x14ac:dyDescent="0.25">
      <c r="A174" s="24"/>
      <c r="B174" s="83" t="s">
        <v>316</v>
      </c>
      <c r="C174" s="8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3" t="s">
        <v>39</v>
      </c>
      <c r="C176" s="84"/>
      <c r="D176" s="43"/>
      <c r="E176" s="24"/>
      <c r="G176"/>
      <c r="H176"/>
      <c r="I176"/>
    </row>
    <row r="177" spans="1:9" s="2" customFormat="1" ht="18" customHeight="1" x14ac:dyDescent="0.25">
      <c r="A177" s="24"/>
      <c r="B177" s="83" t="s">
        <v>316</v>
      </c>
      <c r="C177" s="8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4" t="s">
        <v>319</v>
      </c>
      <c r="C179" s="75"/>
      <c r="D179" s="44">
        <f>+E15-E16</f>
        <v>1246987396.9099998</v>
      </c>
      <c r="E179" s="44">
        <f>+E15-E16</f>
        <v>1246987396.9099998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6" t="s">
        <v>350</v>
      </c>
      <c r="B217" s="76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7" t="s">
        <v>351</v>
      </c>
      <c r="B220" s="77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8" t="s">
        <v>352</v>
      </c>
      <c r="B221" s="78"/>
      <c r="C221" s="78" t="s">
        <v>357</v>
      </c>
      <c r="D221" s="78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13" sqref="AB13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387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10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134098187.7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AGOSTO'!D10</f>
        <v>449596507.57999998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29479553.489999998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613174248.76999998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622800754.63999999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-236629003.15000001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-53541217.289999999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979478599.77999997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1592652848.55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24904.32</v>
      </c>
    </row>
    <row r="28" spans="1:28" x14ac:dyDescent="0.25">
      <c r="A28" t="s">
        <v>34</v>
      </c>
      <c r="Z28" s="3">
        <v>202358543.5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14">
        <v>0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202383447.81999999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202383447.81999999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137458944.1-76239958.58</f>
        <v>61218985.519999996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1390269400.7299998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1592652848.5499997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15" customWidth="1"/>
    <col min="2" max="2" width="10.5703125" customWidth="1"/>
    <col min="3" max="3" width="54.425781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388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182372037.90000001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779841599.88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4311519.79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1048706.32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967573863.88999999</v>
      </c>
    </row>
    <row r="16" spans="1:7" x14ac:dyDescent="0.25">
      <c r="A16" s="29"/>
      <c r="B16" s="29"/>
      <c r="C16" s="34" t="s">
        <v>72</v>
      </c>
      <c r="D16" s="35">
        <f>+D17+D43+D102+D158+D189+D213</f>
        <v>251490076.01000002</v>
      </c>
      <c r="E16" s="35">
        <f>+D16</f>
        <v>251490076.01000002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42049855.719999999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1340833.33+21997614.54</f>
        <v>23338447.869999997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9319666.6600000001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95065.08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844000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535948.31999999995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1208667.68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1654000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2226564.96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95199.17+2235241.97</f>
        <v>2330441.14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14749.17+317304.84</f>
        <v>332054.01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SUM(D44:D101)</f>
        <v>16134584.130000001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89210.559999999998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62925.55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2001450.63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645526.62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29708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12562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150000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225869.7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102347.5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317627.01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2694729.74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2653827.5699999998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144399.65</v>
      </c>
      <c r="E78" s="27"/>
      <c r="G78"/>
      <c r="H78"/>
      <c r="I78"/>
    </row>
    <row r="79" spans="1:9" s="2" customFormat="1" ht="18" customHeight="1" x14ac:dyDescent="0.25">
      <c r="A79" s="24"/>
      <c r="B79" s="24">
        <v>27207</v>
      </c>
      <c r="C79" s="26" t="s">
        <v>390</v>
      </c>
      <c r="D79" s="27">
        <v>123310</v>
      </c>
      <c r="E79" s="27"/>
      <c r="G79"/>
      <c r="H79"/>
      <c r="I79"/>
    </row>
    <row r="80" spans="1:9" s="2" customFormat="1" ht="18" customHeight="1" x14ac:dyDescent="0.25">
      <c r="A80" s="24"/>
      <c r="B80" s="24">
        <v>27208</v>
      </c>
      <c r="C80" s="26" t="s">
        <v>173</v>
      </c>
      <c r="D80" s="27">
        <v>1395114</v>
      </c>
      <c r="E80" s="27"/>
      <c r="G80"/>
      <c r="H80"/>
      <c r="I80"/>
    </row>
    <row r="81" spans="1:9" s="2" customFormat="1" ht="18" customHeight="1" x14ac:dyDescent="0.25">
      <c r="A81" s="24" t="s">
        <v>174</v>
      </c>
      <c r="B81" s="24">
        <v>28201</v>
      </c>
      <c r="C81" s="26" t="s">
        <v>175</v>
      </c>
      <c r="D81" s="27"/>
      <c r="E81" s="27"/>
      <c r="G81"/>
      <c r="H81"/>
      <c r="I81"/>
    </row>
    <row r="82" spans="1:9" s="2" customFormat="1" ht="18" customHeight="1" x14ac:dyDescent="0.25">
      <c r="A82" s="24"/>
      <c r="B82" s="24">
        <v>28301</v>
      </c>
      <c r="C82" s="26" t="s">
        <v>176</v>
      </c>
      <c r="D82" s="27">
        <v>228335</v>
      </c>
      <c r="E82" s="27"/>
      <c r="G82"/>
      <c r="H82"/>
      <c r="I82"/>
    </row>
    <row r="83" spans="1:9" s="2" customFormat="1" ht="18" customHeight="1" x14ac:dyDescent="0.25">
      <c r="A83" s="24" t="s">
        <v>177</v>
      </c>
      <c r="B83" s="24">
        <v>28401</v>
      </c>
      <c r="C83" s="26" t="s">
        <v>178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179</v>
      </c>
      <c r="B84" s="24">
        <v>28501</v>
      </c>
      <c r="C84" s="26" t="s">
        <v>180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181</v>
      </c>
      <c r="B85" s="24">
        <v>28502</v>
      </c>
      <c r="C85" s="26" t="s">
        <v>182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183</v>
      </c>
      <c r="B86" s="24">
        <v>28503</v>
      </c>
      <c r="C86" s="26" t="s">
        <v>184</v>
      </c>
      <c r="D86" s="27">
        <v>63330.6</v>
      </c>
      <c r="E86" s="27"/>
      <c r="G86"/>
      <c r="H86"/>
      <c r="I86"/>
    </row>
    <row r="87" spans="1:9" s="2" customFormat="1" ht="18" customHeight="1" x14ac:dyDescent="0.25">
      <c r="A87" s="24" t="s">
        <v>185</v>
      </c>
      <c r="B87" s="24">
        <v>28601</v>
      </c>
      <c r="C87" s="26" t="s">
        <v>186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28602</v>
      </c>
      <c r="C88" s="26" t="s">
        <v>187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28701</v>
      </c>
      <c r="C89" s="26" t="s">
        <v>188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28702</v>
      </c>
      <c r="C90" s="26" t="s">
        <v>189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28704</v>
      </c>
      <c r="C91" s="26" t="s">
        <v>190</v>
      </c>
      <c r="D91" s="27"/>
      <c r="E91" s="27"/>
      <c r="G91"/>
      <c r="H91"/>
      <c r="I91"/>
    </row>
    <row r="92" spans="1:9" s="2" customFormat="1" ht="18" customHeight="1" x14ac:dyDescent="0.25">
      <c r="A92" s="24"/>
      <c r="B92" s="24">
        <v>28705</v>
      </c>
      <c r="C92" s="26" t="s">
        <v>191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192</v>
      </c>
      <c r="B93" s="24">
        <v>28706</v>
      </c>
      <c r="C93" s="26" t="s">
        <v>193</v>
      </c>
      <c r="D93" s="27">
        <v>401680</v>
      </c>
      <c r="E93" s="27"/>
      <c r="G93"/>
      <c r="H93"/>
      <c r="I93"/>
    </row>
    <row r="94" spans="1:9" s="2" customFormat="1" ht="18" customHeight="1" x14ac:dyDescent="0.25">
      <c r="A94" s="24" t="s">
        <v>194</v>
      </c>
      <c r="B94" s="24">
        <v>28801</v>
      </c>
      <c r="C94" s="26" t="s">
        <v>195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28802</v>
      </c>
      <c r="C95" s="26" t="s">
        <v>196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28803</v>
      </c>
      <c r="C96" s="26" t="s">
        <v>197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28804</v>
      </c>
      <c r="C97" s="26" t="s">
        <v>198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28904</v>
      </c>
      <c r="C98" s="26" t="s">
        <v>199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29101</v>
      </c>
      <c r="C99" s="26" t="s">
        <v>200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29201</v>
      </c>
      <c r="C100" s="26" t="s">
        <v>201</v>
      </c>
      <c r="D100" s="27">
        <v>4741830</v>
      </c>
      <c r="E100" s="27"/>
      <c r="G100"/>
      <c r="H100"/>
      <c r="I100"/>
    </row>
    <row r="101" spans="1:9" s="2" customFormat="1" ht="18" customHeight="1" x14ac:dyDescent="0.25">
      <c r="A101" s="24"/>
      <c r="B101" s="24">
        <v>29203</v>
      </c>
      <c r="C101" s="26" t="s">
        <v>202</v>
      </c>
      <c r="D101" s="27"/>
      <c r="E101" s="27"/>
      <c r="G101"/>
      <c r="H101"/>
      <c r="I101"/>
    </row>
    <row r="102" spans="1:9" s="2" customFormat="1" ht="18" customHeight="1" x14ac:dyDescent="0.25">
      <c r="A102" s="29"/>
      <c r="B102" s="20">
        <v>3</v>
      </c>
      <c r="C102" s="34" t="s">
        <v>203</v>
      </c>
      <c r="D102" s="36">
        <f>SUM(D103:D157)</f>
        <v>191387740.42000002</v>
      </c>
      <c r="E102" s="36"/>
      <c r="G102"/>
      <c r="H102"/>
      <c r="I102"/>
    </row>
    <row r="103" spans="1:9" s="2" customFormat="1" ht="18" customHeight="1" x14ac:dyDescent="0.25">
      <c r="A103" s="24" t="s">
        <v>204</v>
      </c>
      <c r="B103" s="24">
        <v>31101</v>
      </c>
      <c r="C103" s="26" t="s">
        <v>205</v>
      </c>
      <c r="D103" s="27">
        <v>92460</v>
      </c>
      <c r="E103" s="27"/>
      <c r="G103"/>
      <c r="H103"/>
      <c r="I103"/>
    </row>
    <row r="104" spans="1:9" s="2" customFormat="1" ht="18" customHeight="1" x14ac:dyDescent="0.25">
      <c r="A104" s="24" t="s">
        <v>206</v>
      </c>
      <c r="B104" s="24">
        <v>31303</v>
      </c>
      <c r="C104" s="26" t="s">
        <v>207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208</v>
      </c>
      <c r="B105" s="24">
        <v>31401</v>
      </c>
      <c r="C105" s="26" t="s">
        <v>209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210</v>
      </c>
      <c r="B106" s="24">
        <v>32101</v>
      </c>
      <c r="C106" s="26" t="s">
        <v>211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212</v>
      </c>
      <c r="B107" s="24">
        <v>32201</v>
      </c>
      <c r="C107" s="26" t="s">
        <v>213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214</v>
      </c>
      <c r="B108" s="24">
        <v>32301</v>
      </c>
      <c r="C108" s="26" t="s">
        <v>215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216</v>
      </c>
      <c r="B109" s="24">
        <v>32401</v>
      </c>
      <c r="C109" s="26" t="s">
        <v>217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218</v>
      </c>
      <c r="B110" s="24">
        <v>33101</v>
      </c>
      <c r="C110" s="26" t="s">
        <v>219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220</v>
      </c>
      <c r="B111" s="24">
        <v>33201</v>
      </c>
      <c r="C111" s="26" t="s">
        <v>221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222</v>
      </c>
      <c r="B112" s="24">
        <v>33301</v>
      </c>
      <c r="C112" s="26" t="s">
        <v>223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224</v>
      </c>
      <c r="B113" s="24">
        <v>33401</v>
      </c>
      <c r="C113" s="26" t="s">
        <v>225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226</v>
      </c>
      <c r="B114" s="24">
        <v>33601</v>
      </c>
      <c r="C114" s="26" t="s">
        <v>227</v>
      </c>
      <c r="D114" s="27">
        <f>81925280+108324090.4</f>
        <v>190249370.40000001</v>
      </c>
      <c r="E114" s="27"/>
      <c r="G114"/>
      <c r="H114"/>
      <c r="I114"/>
    </row>
    <row r="115" spans="1:9" s="2" customFormat="1" ht="18" customHeight="1" x14ac:dyDescent="0.25">
      <c r="A115" s="24" t="s">
        <v>228</v>
      </c>
      <c r="B115" s="24">
        <v>34101</v>
      </c>
      <c r="C115" s="26" t="s">
        <v>229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230</v>
      </c>
      <c r="B116" s="24">
        <v>35101</v>
      </c>
      <c r="C116" s="26" t="s">
        <v>231</v>
      </c>
      <c r="D116" s="27"/>
      <c r="E116" s="27"/>
      <c r="G116"/>
      <c r="H116"/>
      <c r="I116"/>
    </row>
    <row r="117" spans="1:9" s="2" customFormat="1" ht="18" customHeight="1" x14ac:dyDescent="0.25">
      <c r="A117" s="24" t="s">
        <v>232</v>
      </c>
      <c r="B117" s="24">
        <v>35201</v>
      </c>
      <c r="C117" s="26" t="s">
        <v>233</v>
      </c>
      <c r="D117" s="27"/>
      <c r="E117" s="27"/>
      <c r="G117"/>
      <c r="H117"/>
      <c r="I117"/>
    </row>
    <row r="118" spans="1:9" ht="18" customHeight="1" x14ac:dyDescent="0.25">
      <c r="A118" s="24" t="s">
        <v>234</v>
      </c>
      <c r="B118" s="24">
        <v>35301</v>
      </c>
      <c r="C118" s="26" t="s">
        <v>235</v>
      </c>
      <c r="D118" s="27"/>
      <c r="E118" s="27"/>
    </row>
    <row r="119" spans="1:9" ht="18" customHeight="1" x14ac:dyDescent="0.25">
      <c r="A119" s="24" t="s">
        <v>236</v>
      </c>
      <c r="B119" s="24">
        <v>35401</v>
      </c>
      <c r="C119" s="26" t="s">
        <v>237</v>
      </c>
      <c r="D119" s="27"/>
      <c r="E119" s="27"/>
    </row>
    <row r="120" spans="1:9" ht="18" customHeight="1" x14ac:dyDescent="0.25">
      <c r="A120" s="24" t="s">
        <v>238</v>
      </c>
      <c r="B120" s="24">
        <v>35501</v>
      </c>
      <c r="C120" s="26" t="s">
        <v>239</v>
      </c>
      <c r="D120" s="27"/>
      <c r="E120" s="27"/>
    </row>
    <row r="121" spans="1:9" ht="18" customHeight="1" x14ac:dyDescent="0.25">
      <c r="A121" s="24" t="s">
        <v>240</v>
      </c>
      <c r="B121" s="24">
        <v>36101</v>
      </c>
      <c r="C121" s="26" t="s">
        <v>241</v>
      </c>
      <c r="D121" s="27"/>
      <c r="E121" s="27"/>
    </row>
    <row r="122" spans="1:9" ht="18" customHeight="1" x14ac:dyDescent="0.25">
      <c r="A122" s="24"/>
      <c r="B122" s="24">
        <v>36102</v>
      </c>
      <c r="C122" s="26" t="s">
        <v>242</v>
      </c>
      <c r="D122" s="27"/>
      <c r="E122" s="27"/>
    </row>
    <row r="123" spans="1:9" ht="18" customHeight="1" x14ac:dyDescent="0.25">
      <c r="A123" s="24" t="s">
        <v>243</v>
      </c>
      <c r="B123" s="24">
        <v>36104</v>
      </c>
      <c r="C123" s="26" t="s">
        <v>244</v>
      </c>
      <c r="D123" s="27"/>
      <c r="E123" s="27"/>
    </row>
    <row r="124" spans="1:9" ht="18" customHeight="1" x14ac:dyDescent="0.25">
      <c r="A124" s="24" t="s">
        <v>245</v>
      </c>
      <c r="B124" s="24">
        <v>36201</v>
      </c>
      <c r="C124" s="26" t="s">
        <v>246</v>
      </c>
      <c r="D124" s="27"/>
      <c r="E124" s="27"/>
    </row>
    <row r="125" spans="1:9" ht="18" customHeight="1" x14ac:dyDescent="0.25">
      <c r="A125" s="24" t="s">
        <v>247</v>
      </c>
      <c r="B125" s="24">
        <v>36202</v>
      </c>
      <c r="C125" s="26" t="s">
        <v>248</v>
      </c>
      <c r="D125" s="27"/>
      <c r="E125" s="27"/>
    </row>
    <row r="126" spans="1:9" ht="18" customHeight="1" x14ac:dyDescent="0.25">
      <c r="A126" s="24" t="s">
        <v>249</v>
      </c>
      <c r="B126" s="24">
        <v>36203</v>
      </c>
      <c r="C126" s="26" t="s">
        <v>250</v>
      </c>
      <c r="D126" s="27"/>
      <c r="E126" s="27"/>
    </row>
    <row r="127" spans="1:9" ht="18" customHeight="1" x14ac:dyDescent="0.25">
      <c r="A127" s="24" t="s">
        <v>251</v>
      </c>
      <c r="B127" s="24">
        <v>36301</v>
      </c>
      <c r="C127" s="26" t="s">
        <v>252</v>
      </c>
      <c r="D127" s="27"/>
      <c r="E127" s="27"/>
    </row>
    <row r="128" spans="1:9" ht="18" customHeight="1" x14ac:dyDescent="0.25">
      <c r="A128" s="24"/>
      <c r="B128" s="24">
        <v>36302</v>
      </c>
      <c r="C128" s="26" t="s">
        <v>248</v>
      </c>
      <c r="D128" s="27"/>
      <c r="E128" s="27"/>
    </row>
    <row r="129" spans="1:9" ht="18" customHeight="1" x14ac:dyDescent="0.25">
      <c r="A129" s="24" t="s">
        <v>253</v>
      </c>
      <c r="B129" s="24">
        <v>36303</v>
      </c>
      <c r="C129" s="26" t="s">
        <v>254</v>
      </c>
      <c r="D129" s="27"/>
      <c r="E129" s="27"/>
    </row>
    <row r="130" spans="1:9" ht="18" customHeight="1" x14ac:dyDescent="0.25">
      <c r="A130" s="24" t="s">
        <v>255</v>
      </c>
      <c r="B130" s="24">
        <v>36304</v>
      </c>
      <c r="C130" s="26" t="s">
        <v>256</v>
      </c>
      <c r="D130" s="27"/>
      <c r="E130" s="27"/>
    </row>
    <row r="131" spans="1:9" s="2" customFormat="1" ht="18" customHeight="1" x14ac:dyDescent="0.25">
      <c r="A131" s="24" t="s">
        <v>255</v>
      </c>
      <c r="B131" s="24">
        <v>36306</v>
      </c>
      <c r="C131" s="26" t="s">
        <v>257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36307</v>
      </c>
      <c r="C132" s="37" t="s">
        <v>258</v>
      </c>
      <c r="D132" s="27"/>
      <c r="E132" s="27"/>
      <c r="G132"/>
      <c r="H132"/>
      <c r="I132"/>
    </row>
    <row r="133" spans="1:9" s="2" customFormat="1" ht="18" customHeight="1" x14ac:dyDescent="0.25">
      <c r="A133" s="24"/>
      <c r="B133" s="29">
        <v>36401</v>
      </c>
      <c r="C133" s="37" t="s">
        <v>259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243</v>
      </c>
      <c r="B134" s="29">
        <v>36403</v>
      </c>
      <c r="C134" s="37" t="s">
        <v>260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261</v>
      </c>
      <c r="B135" s="29">
        <v>37101</v>
      </c>
      <c r="C135" s="37" t="s">
        <v>262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263</v>
      </c>
      <c r="B136" s="29">
        <v>37102</v>
      </c>
      <c r="C136" s="37" t="s">
        <v>264</v>
      </c>
      <c r="D136" s="27">
        <v>47820</v>
      </c>
      <c r="E136" s="27"/>
      <c r="G136"/>
      <c r="H136"/>
      <c r="I136"/>
    </row>
    <row r="137" spans="1:9" s="2" customFormat="1" ht="18" customHeight="1" x14ac:dyDescent="0.25">
      <c r="A137" s="24" t="s">
        <v>265</v>
      </c>
      <c r="B137" s="29">
        <v>37104</v>
      </c>
      <c r="C137" s="37" t="s">
        <v>266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267</v>
      </c>
      <c r="B138" s="29">
        <v>37105</v>
      </c>
      <c r="C138" s="37" t="s">
        <v>268</v>
      </c>
      <c r="D138" s="27"/>
      <c r="E138" s="27"/>
      <c r="G138"/>
      <c r="H138"/>
      <c r="I138"/>
    </row>
    <row r="139" spans="1:9" s="2" customFormat="1" ht="18" customHeight="1" x14ac:dyDescent="0.25">
      <c r="A139" s="24" t="s">
        <v>269</v>
      </c>
      <c r="B139" s="29">
        <v>37106</v>
      </c>
      <c r="C139" s="37" t="s">
        <v>270</v>
      </c>
      <c r="D139" s="27"/>
      <c r="E139" s="27"/>
      <c r="G139"/>
      <c r="H139"/>
      <c r="I139"/>
    </row>
    <row r="140" spans="1:9" s="2" customFormat="1" ht="18" customHeight="1" x14ac:dyDescent="0.25">
      <c r="A140" s="24"/>
      <c r="B140" s="29">
        <v>37201</v>
      </c>
      <c r="C140" s="37" t="s">
        <v>271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272</v>
      </c>
      <c r="B141" s="24">
        <v>37203</v>
      </c>
      <c r="C141" s="26" t="s">
        <v>273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274</v>
      </c>
      <c r="B142" s="24">
        <v>37205</v>
      </c>
      <c r="C142" s="26" t="s">
        <v>275</v>
      </c>
      <c r="D142" s="27"/>
      <c r="E142" s="27"/>
      <c r="G142"/>
      <c r="H142"/>
      <c r="I142"/>
    </row>
    <row r="143" spans="1:9" s="2" customFormat="1" ht="18" customHeight="1" x14ac:dyDescent="0.25">
      <c r="A143" s="24" t="s">
        <v>276</v>
      </c>
      <c r="B143" s="24">
        <v>37206</v>
      </c>
      <c r="C143" s="26" t="s">
        <v>277</v>
      </c>
      <c r="D143" s="27"/>
      <c r="E143" s="27"/>
      <c r="G143"/>
      <c r="H143"/>
      <c r="I143"/>
    </row>
    <row r="144" spans="1:9" s="2" customFormat="1" ht="18" customHeight="1" x14ac:dyDescent="0.25">
      <c r="A144" s="24"/>
      <c r="B144" s="29">
        <v>37299</v>
      </c>
      <c r="C144" s="37" t="s">
        <v>278</v>
      </c>
      <c r="D144" s="27"/>
      <c r="E144" s="27"/>
      <c r="G144"/>
      <c r="H144"/>
      <c r="I144"/>
    </row>
    <row r="145" spans="1:9" s="2" customFormat="1" ht="18" customHeight="1" x14ac:dyDescent="0.25">
      <c r="A145" s="24" t="s">
        <v>279</v>
      </c>
      <c r="B145" s="29">
        <v>39101</v>
      </c>
      <c r="C145" s="37" t="s">
        <v>280</v>
      </c>
      <c r="D145" s="27"/>
      <c r="E145" s="27"/>
      <c r="G145"/>
      <c r="H145"/>
      <c r="I145"/>
    </row>
    <row r="146" spans="1:9" s="2" customFormat="1" ht="18" customHeight="1" x14ac:dyDescent="0.25">
      <c r="A146" s="24"/>
      <c r="B146" s="29">
        <v>39102</v>
      </c>
      <c r="C146" s="37" t="s">
        <v>281</v>
      </c>
      <c r="D146" s="27"/>
      <c r="E146" s="27"/>
      <c r="G146"/>
      <c r="H146"/>
      <c r="I146"/>
    </row>
    <row r="147" spans="1:9" s="2" customFormat="1" ht="18" customHeight="1" x14ac:dyDescent="0.25">
      <c r="A147" s="24" t="s">
        <v>282</v>
      </c>
      <c r="B147" s="29">
        <v>39201</v>
      </c>
      <c r="C147" s="37" t="s">
        <v>283</v>
      </c>
      <c r="D147" s="27">
        <v>306633.62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39202</v>
      </c>
      <c r="C148" s="37" t="s">
        <v>391</v>
      </c>
      <c r="D148" s="27">
        <v>13216</v>
      </c>
      <c r="E148" s="27"/>
      <c r="G148"/>
      <c r="H148"/>
      <c r="I148"/>
    </row>
    <row r="149" spans="1:9" s="2" customFormat="1" ht="18" customHeight="1" x14ac:dyDescent="0.25">
      <c r="A149" s="24"/>
      <c r="B149" s="29">
        <v>39301</v>
      </c>
      <c r="C149" s="37" t="s">
        <v>284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285</v>
      </c>
      <c r="B150" s="29">
        <v>39501</v>
      </c>
      <c r="C150" s="37" t="s">
        <v>286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287</v>
      </c>
      <c r="B151" s="24">
        <v>39601</v>
      </c>
      <c r="C151" s="26" t="s">
        <v>288</v>
      </c>
      <c r="D151" s="27">
        <v>430110</v>
      </c>
      <c r="E151" s="27"/>
      <c r="G151"/>
      <c r="H151"/>
      <c r="I151"/>
    </row>
    <row r="152" spans="1:9" s="2" customFormat="1" ht="18" customHeight="1" x14ac:dyDescent="0.25">
      <c r="A152" s="24" t="s">
        <v>289</v>
      </c>
      <c r="B152" s="24">
        <v>39801</v>
      </c>
      <c r="C152" s="26" t="s">
        <v>290</v>
      </c>
      <c r="D152" s="27"/>
      <c r="E152" s="27"/>
      <c r="G152"/>
      <c r="H152"/>
      <c r="I152"/>
    </row>
    <row r="153" spans="1:9" s="2" customFormat="1" ht="18" customHeight="1" x14ac:dyDescent="0.25">
      <c r="A153" s="24"/>
      <c r="B153" s="24">
        <v>39802</v>
      </c>
      <c r="C153" s="26" t="s">
        <v>291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39901</v>
      </c>
      <c r="C154" s="26" t="s">
        <v>293</v>
      </c>
      <c r="D154" s="27"/>
      <c r="E154" s="27"/>
      <c r="G154"/>
      <c r="H154"/>
      <c r="I154"/>
    </row>
    <row r="155" spans="1:9" s="2" customFormat="1" ht="18" customHeight="1" x14ac:dyDescent="0.25">
      <c r="A155" s="24" t="s">
        <v>292</v>
      </c>
      <c r="B155" s="24">
        <v>39902</v>
      </c>
      <c r="C155" s="26" t="s">
        <v>294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39904</v>
      </c>
      <c r="C156" s="26" t="s">
        <v>295</v>
      </c>
      <c r="D156" s="27"/>
      <c r="E156" s="27"/>
      <c r="G156"/>
      <c r="H156"/>
      <c r="I156"/>
    </row>
    <row r="157" spans="1:9" s="2" customFormat="1" ht="18" customHeight="1" x14ac:dyDescent="0.25">
      <c r="A157" s="24"/>
      <c r="B157" s="24">
        <v>39905</v>
      </c>
      <c r="C157" s="26" t="s">
        <v>296</v>
      </c>
      <c r="D157" s="27">
        <v>248130.4</v>
      </c>
      <c r="E157" s="27"/>
      <c r="G157"/>
      <c r="H157"/>
      <c r="I157"/>
    </row>
    <row r="158" spans="1:9" s="2" customFormat="1" ht="18" customHeight="1" x14ac:dyDescent="0.25">
      <c r="A158" s="29"/>
      <c r="B158" s="20">
        <v>4</v>
      </c>
      <c r="C158" s="34" t="s">
        <v>297</v>
      </c>
      <c r="D158" s="36">
        <f>SUM(D159:D180)</f>
        <v>0</v>
      </c>
      <c r="E158" s="36"/>
      <c r="G158"/>
      <c r="H158"/>
      <c r="I158"/>
    </row>
    <row r="159" spans="1:9" s="2" customFormat="1" ht="18" customHeight="1" x14ac:dyDescent="0.25">
      <c r="A159" s="24" t="s">
        <v>298</v>
      </c>
      <c r="B159" s="24">
        <v>41103</v>
      </c>
      <c r="C159" s="26" t="s">
        <v>299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300</v>
      </c>
      <c r="B160" s="24">
        <v>41201</v>
      </c>
      <c r="C160" s="26" t="s">
        <v>301</v>
      </c>
      <c r="D160" s="27"/>
      <c r="E160" s="27"/>
      <c r="G160"/>
      <c r="H160"/>
      <c r="I160"/>
    </row>
    <row r="161" spans="1:9" s="2" customFormat="1" ht="18" customHeight="1" x14ac:dyDescent="0.25">
      <c r="A161" s="24" t="s">
        <v>302</v>
      </c>
      <c r="B161" s="24">
        <v>41202</v>
      </c>
      <c r="C161" s="26" t="s">
        <v>303</v>
      </c>
      <c r="D161" s="27"/>
      <c r="E161" s="27"/>
      <c r="G161"/>
      <c r="H161"/>
      <c r="I161"/>
    </row>
    <row r="162" spans="1:9" s="2" customFormat="1" ht="18" customHeight="1" x14ac:dyDescent="0.25">
      <c r="A162" s="24"/>
      <c r="B162" s="24">
        <v>41401</v>
      </c>
      <c r="C162" s="26" t="s">
        <v>304</v>
      </c>
      <c r="D162" s="28"/>
      <c r="E162" s="28"/>
      <c r="G162"/>
      <c r="H162"/>
      <c r="I162"/>
    </row>
    <row r="163" spans="1:9" s="2" customFormat="1" ht="18" customHeight="1" x14ac:dyDescent="0.25">
      <c r="A163" s="24" t="s">
        <v>305</v>
      </c>
      <c r="B163" s="24">
        <v>41402</v>
      </c>
      <c r="C163" s="26" t="s">
        <v>306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41501</v>
      </c>
      <c r="C164" s="26" t="s">
        <v>307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41601</v>
      </c>
      <c r="C165" s="26" t="s">
        <v>308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41605</v>
      </c>
      <c r="C166" s="26" t="s">
        <v>309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421105</v>
      </c>
      <c r="C167" s="26" t="s">
        <v>310</v>
      </c>
      <c r="D167" s="28"/>
      <c r="E167" s="28"/>
      <c r="G167"/>
      <c r="H167"/>
      <c r="I167"/>
    </row>
    <row r="168" spans="1:9" s="2" customFormat="1" ht="18" customHeight="1" x14ac:dyDescent="0.25">
      <c r="A168" s="24"/>
      <c r="B168" s="24">
        <v>421903</v>
      </c>
      <c r="C168" s="26" t="s">
        <v>311</v>
      </c>
      <c r="D168" s="28"/>
      <c r="E168" s="28"/>
      <c r="G168"/>
      <c r="H168"/>
      <c r="I168"/>
    </row>
    <row r="169" spans="1:9" s="2" customFormat="1" ht="18" customHeight="1" x14ac:dyDescent="0.25">
      <c r="A169" s="24" t="s">
        <v>312</v>
      </c>
      <c r="B169" s="24">
        <v>44102</v>
      </c>
      <c r="C169" s="26" t="s">
        <v>313</v>
      </c>
      <c r="D169" s="28"/>
      <c r="E169" s="28"/>
      <c r="G169"/>
      <c r="H169"/>
      <c r="I169"/>
    </row>
    <row r="170" spans="1:9" s="2" customFormat="1" ht="18" customHeight="1" x14ac:dyDescent="0.25">
      <c r="A170" s="29"/>
      <c r="B170" s="29">
        <v>62501</v>
      </c>
      <c r="C170" s="37" t="s">
        <v>314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358</v>
      </c>
      <c r="D171" s="40"/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83" t="s">
        <v>71</v>
      </c>
      <c r="C175" s="84"/>
      <c r="D175" s="43"/>
      <c r="E175" s="41"/>
      <c r="G175"/>
      <c r="H175"/>
      <c r="I175"/>
    </row>
    <row r="176" spans="1:9" s="2" customFormat="1" ht="18" customHeight="1" x14ac:dyDescent="0.25">
      <c r="A176" s="24"/>
      <c r="B176" s="83" t="s">
        <v>316</v>
      </c>
      <c r="C176" s="84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83" t="s">
        <v>39</v>
      </c>
      <c r="C178" s="84"/>
      <c r="D178" s="43"/>
      <c r="E178" s="24"/>
      <c r="G178"/>
      <c r="H178"/>
      <c r="I178"/>
    </row>
    <row r="179" spans="1:9" s="2" customFormat="1" ht="18" customHeight="1" x14ac:dyDescent="0.25">
      <c r="A179" s="24"/>
      <c r="B179" s="83" t="s">
        <v>316</v>
      </c>
      <c r="C179" s="84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74" t="s">
        <v>319</v>
      </c>
      <c r="C181" s="75"/>
      <c r="D181" s="44">
        <f>+E15-E16</f>
        <v>716083787.88</v>
      </c>
      <c r="E181" s="44">
        <f>+E15-E16</f>
        <v>716083787.88</v>
      </c>
      <c r="F181"/>
      <c r="G181"/>
      <c r="H181"/>
      <c r="I181"/>
    </row>
    <row r="182" spans="1:9" x14ac:dyDescent="0.25">
      <c r="F182"/>
    </row>
    <row r="183" spans="1:9" x14ac:dyDescent="0.25">
      <c r="F183"/>
    </row>
    <row r="184" spans="1:9" x14ac:dyDescent="0.25">
      <c r="F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ht="26.25" x14ac:dyDescent="0.25">
      <c r="A189" s="34" t="s">
        <v>320</v>
      </c>
      <c r="B189" s="34">
        <v>6</v>
      </c>
      <c r="C189" s="34" t="s">
        <v>321</v>
      </c>
      <c r="D189" s="69">
        <f>SUM(D190:D212)</f>
        <v>1811645.74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/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628940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/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/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63201</v>
      </c>
      <c r="C196" s="26" t="s">
        <v>328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63401</v>
      </c>
      <c r="C197" s="26" t="s">
        <v>329</v>
      </c>
      <c r="D197" s="27"/>
      <c r="E197" s="47"/>
      <c r="G197"/>
      <c r="H197"/>
      <c r="I197"/>
    </row>
    <row r="198" spans="1:9" s="2" customFormat="1" x14ac:dyDescent="0.25">
      <c r="A198" s="46">
        <v>1206010003</v>
      </c>
      <c r="B198" s="24">
        <v>64101</v>
      </c>
      <c r="C198" s="26" t="s">
        <v>330</v>
      </c>
      <c r="D198" s="27"/>
      <c r="E198" s="47"/>
      <c r="G198"/>
      <c r="H198"/>
      <c r="I198"/>
    </row>
    <row r="199" spans="1:9" s="2" customFormat="1" x14ac:dyDescent="0.25">
      <c r="A199" s="46"/>
      <c r="B199" s="24">
        <v>64601</v>
      </c>
      <c r="C199" s="26" t="s">
        <v>331</v>
      </c>
      <c r="D199" s="27"/>
      <c r="E199" s="47"/>
      <c r="G199"/>
      <c r="H199"/>
      <c r="I199"/>
    </row>
    <row r="200" spans="1:9" s="2" customFormat="1" x14ac:dyDescent="0.25">
      <c r="A200" s="46"/>
      <c r="B200" s="29">
        <v>64701</v>
      </c>
      <c r="C200" s="37" t="s">
        <v>332</v>
      </c>
      <c r="D200" s="27"/>
      <c r="E200" s="47"/>
      <c r="G200"/>
      <c r="H200"/>
      <c r="I200"/>
    </row>
    <row r="201" spans="1:9" s="2" customFormat="1" x14ac:dyDescent="0.25">
      <c r="A201" s="46">
        <v>1206010003</v>
      </c>
      <c r="B201" s="29">
        <v>64801</v>
      </c>
      <c r="C201" s="37" t="s">
        <v>333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65201</v>
      </c>
      <c r="C202" s="26" t="s">
        <v>334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65401</v>
      </c>
      <c r="C203" s="26" t="s">
        <v>335</v>
      </c>
      <c r="D203" s="27">
        <v>238705.74</v>
      </c>
      <c r="E203" s="47"/>
      <c r="G203"/>
      <c r="H203"/>
      <c r="I203"/>
    </row>
    <row r="204" spans="1:9" s="2" customFormat="1" x14ac:dyDescent="0.25">
      <c r="A204" s="46">
        <v>1206010006</v>
      </c>
      <c r="B204" s="24">
        <v>65501</v>
      </c>
      <c r="C204" s="26" t="s">
        <v>336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65601</v>
      </c>
      <c r="C205" s="26" t="s">
        <v>337</v>
      </c>
      <c r="D205" s="27"/>
      <c r="E205" s="47"/>
      <c r="G205"/>
      <c r="H205"/>
      <c r="I205"/>
    </row>
    <row r="206" spans="1:9" s="2" customFormat="1" x14ac:dyDescent="0.25">
      <c r="A206" s="46">
        <v>1206010008</v>
      </c>
      <c r="B206" s="24">
        <v>65701</v>
      </c>
      <c r="C206" s="26" t="s">
        <v>338</v>
      </c>
      <c r="D206" s="27">
        <v>66080</v>
      </c>
      <c r="E206" s="47"/>
      <c r="G206"/>
      <c r="H206"/>
      <c r="I206"/>
    </row>
    <row r="207" spans="1:9" s="2" customFormat="1" x14ac:dyDescent="0.25">
      <c r="A207" s="46">
        <v>1206010001</v>
      </c>
      <c r="B207" s="24">
        <v>65801</v>
      </c>
      <c r="C207" s="26" t="s">
        <v>339</v>
      </c>
      <c r="D207" s="27"/>
      <c r="E207" s="47"/>
      <c r="G207"/>
      <c r="H207"/>
      <c r="I207"/>
    </row>
    <row r="208" spans="1:9" s="2" customFormat="1" x14ac:dyDescent="0.25">
      <c r="A208" s="46">
        <v>1206980001</v>
      </c>
      <c r="B208" s="24">
        <v>66201</v>
      </c>
      <c r="C208" s="26" t="s">
        <v>340</v>
      </c>
      <c r="D208" s="27">
        <v>877920</v>
      </c>
      <c r="E208" s="47"/>
      <c r="G208"/>
      <c r="H208"/>
      <c r="I208"/>
    </row>
    <row r="209" spans="1:9" s="2" customFormat="1" x14ac:dyDescent="0.25">
      <c r="A209" s="46">
        <v>1208010003</v>
      </c>
      <c r="B209" s="24">
        <v>68301</v>
      </c>
      <c r="C209" s="26" t="s">
        <v>341</v>
      </c>
      <c r="D209" s="27"/>
      <c r="E209" s="47"/>
      <c r="G209"/>
      <c r="H209"/>
      <c r="I209"/>
    </row>
    <row r="210" spans="1:9" s="2" customFormat="1" x14ac:dyDescent="0.25">
      <c r="A210" s="46">
        <v>1206020002</v>
      </c>
      <c r="B210" s="24">
        <v>69201</v>
      </c>
      <c r="C210" s="26" t="s">
        <v>342</v>
      </c>
      <c r="D210" s="27"/>
      <c r="E210" s="47"/>
      <c r="G210"/>
      <c r="H210"/>
      <c r="I210"/>
    </row>
    <row r="211" spans="1:9" s="2" customFormat="1" x14ac:dyDescent="0.25">
      <c r="A211" s="46">
        <v>1206980004</v>
      </c>
      <c r="B211" s="24">
        <v>69502</v>
      </c>
      <c r="C211" s="26" t="s">
        <v>343</v>
      </c>
      <c r="D211" s="27"/>
      <c r="E211" s="47"/>
      <c r="G211"/>
      <c r="H211"/>
      <c r="I211"/>
    </row>
    <row r="212" spans="1:9" s="2" customFormat="1" ht="30" x14ac:dyDescent="0.25">
      <c r="A212" s="46"/>
      <c r="B212" s="24">
        <v>69601</v>
      </c>
      <c r="C212" s="26" t="s">
        <v>344</v>
      </c>
      <c r="D212" s="27"/>
      <c r="E212" s="47"/>
      <c r="G212"/>
      <c r="H212"/>
      <c r="I212"/>
    </row>
    <row r="213" spans="1:9" s="2" customFormat="1" x14ac:dyDescent="0.25">
      <c r="A213" s="48"/>
      <c r="B213" s="20">
        <v>7</v>
      </c>
      <c r="C213" s="22" t="s">
        <v>345</v>
      </c>
      <c r="D213" s="36">
        <f>SUM(D214:D215)</f>
        <v>106250</v>
      </c>
      <c r="E213" s="49"/>
      <c r="G213"/>
      <c r="H213"/>
      <c r="I213"/>
    </row>
    <row r="214" spans="1:9" s="2" customFormat="1" x14ac:dyDescent="0.25">
      <c r="A214" s="48" t="s">
        <v>346</v>
      </c>
      <c r="B214" s="24">
        <v>71201</v>
      </c>
      <c r="C214" s="26" t="s">
        <v>347</v>
      </c>
      <c r="D214" s="50"/>
      <c r="E214" s="49"/>
      <c r="G214"/>
      <c r="H214"/>
      <c r="I214"/>
    </row>
    <row r="215" spans="1:9" s="2" customFormat="1" x14ac:dyDescent="0.25">
      <c r="A215" s="48" t="s">
        <v>348</v>
      </c>
      <c r="B215" s="24">
        <v>71501</v>
      </c>
      <c r="C215" s="26" t="s">
        <v>349</v>
      </c>
      <c r="D215" s="50">
        <v>106250</v>
      </c>
      <c r="E215" s="49"/>
      <c r="G215"/>
      <c r="H215"/>
      <c r="I215"/>
    </row>
    <row r="216" spans="1:9" s="2" customFormat="1" x14ac:dyDescent="0.25">
      <c r="A216" s="51"/>
      <c r="B216" s="29"/>
      <c r="C216" s="37"/>
      <c r="D216" s="23">
        <f>+D189+D213</f>
        <v>1917895.74</v>
      </c>
      <c r="E216" s="45"/>
      <c r="G216"/>
      <c r="H216"/>
      <c r="I216"/>
    </row>
    <row r="217" spans="1:9" s="2" customFormat="1" x14ac:dyDescent="0.25">
      <c r="A217" s="52"/>
      <c r="B217" s="16"/>
      <c r="C217" s="53"/>
      <c r="D217" s="54"/>
      <c r="E217" s="45"/>
      <c r="G217"/>
      <c r="H217"/>
      <c r="I217"/>
    </row>
    <row r="218" spans="1:9" s="2" customFormat="1" x14ac:dyDescent="0.25">
      <c r="A218"/>
      <c r="B218"/>
      <c r="E218" s="56"/>
      <c r="G218"/>
      <c r="H218"/>
      <c r="I218"/>
    </row>
    <row r="219" spans="1:9" s="2" customFormat="1" ht="30" customHeight="1" x14ac:dyDescent="0.25">
      <c r="A219" s="76" t="s">
        <v>350</v>
      </c>
      <c r="B219" s="76"/>
      <c r="C219" s="58" t="s">
        <v>355</v>
      </c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x14ac:dyDescent="0.25">
      <c r="A221"/>
      <c r="B221"/>
      <c r="C221" s="55"/>
      <c r="E221" s="56"/>
      <c r="G221"/>
      <c r="H221"/>
      <c r="I221"/>
    </row>
    <row r="222" spans="1:9" s="2" customFormat="1" ht="18.75" customHeight="1" x14ac:dyDescent="0.25">
      <c r="A222" s="77" t="s">
        <v>351</v>
      </c>
      <c r="B222" s="77"/>
      <c r="C222" s="2" t="s">
        <v>356</v>
      </c>
      <c r="E222" s="56"/>
      <c r="G222"/>
      <c r="H222"/>
      <c r="I222"/>
    </row>
    <row r="223" spans="1:9" s="2" customFormat="1" ht="15" customHeight="1" x14ac:dyDescent="0.25">
      <c r="A223" s="78" t="s">
        <v>352</v>
      </c>
      <c r="B223" s="78"/>
      <c r="C223" s="78" t="s">
        <v>357</v>
      </c>
      <c r="D223" s="78"/>
      <c r="E223" s="56"/>
      <c r="G223"/>
      <c r="H223"/>
      <c r="I223"/>
    </row>
    <row r="224" spans="1:9" s="2" customFormat="1" x14ac:dyDescent="0.25">
      <c r="A224"/>
      <c r="B224"/>
      <c r="C224"/>
      <c r="D224"/>
      <c r="E224" s="57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  <row r="226" spans="1:9" s="2" customFormat="1" x14ac:dyDescent="0.25">
      <c r="A226"/>
      <c r="B226"/>
      <c r="C226"/>
      <c r="D226"/>
      <c r="G226"/>
      <c r="H226"/>
      <c r="I226"/>
    </row>
  </sheetData>
  <mergeCells count="17"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  <mergeCell ref="B181:C181"/>
    <mergeCell ref="A219:B219"/>
    <mergeCell ref="A222:B222"/>
    <mergeCell ref="A223:B223"/>
    <mergeCell ref="C223:D22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tabSelected="1" zoomScaleNormal="100" workbookViewId="0">
      <selection activeCell="Z44" sqref="Z44"/>
    </sheetView>
  </sheetViews>
  <sheetFormatPr baseColWidth="10" defaultColWidth="11.42578125" defaultRowHeight="15" x14ac:dyDescent="0.25"/>
  <cols>
    <col min="1" max="1" width="71.285156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4" width="18" hidden="1" customWidth="1"/>
    <col min="25" max="25" width="29.140625" hidden="1" customWidth="1"/>
    <col min="26" max="26" width="28.140625" customWidth="1"/>
    <col min="28" max="28" width="15.28515625" bestFit="1" customWidth="1"/>
    <col min="29" max="29" width="16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389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11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12081316.02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SEPTIEMBRE'!D10</f>
        <v>182372037.90000001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24105549.699999999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70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218558903.62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563517554.26999998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-221039944.28999999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-54093263.82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905158387.08000004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1123717290.7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70">
        <v>0</v>
      </c>
    </row>
    <row r="28" spans="1:28" x14ac:dyDescent="0.25">
      <c r="A28" t="s">
        <v>34</v>
      </c>
      <c r="Z28" s="3">
        <v>13840893.65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70">
        <v>0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13840893.65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13840893.65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  <c r="AC38" s="13"/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137458944.1-356632962.26</f>
        <v>-219174018.16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1109876397.0499997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1123717290.6999998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393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9" sqref="D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392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/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/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/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/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0</v>
      </c>
    </row>
    <row r="16" spans="1:7" x14ac:dyDescent="0.25">
      <c r="A16" s="29"/>
      <c r="B16" s="29"/>
      <c r="C16" s="34" t="s">
        <v>72</v>
      </c>
      <c r="D16" s="35">
        <f>+D17+D43+D101+D156+D187</f>
        <v>0</v>
      </c>
      <c r="E16" s="35">
        <f>+D16</f>
        <v>0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0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/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/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/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/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/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/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0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/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/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/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/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3" t="s">
        <v>71</v>
      </c>
      <c r="C171" s="8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3"/>
      <c r="E173" s="41"/>
      <c r="G173"/>
      <c r="H173"/>
      <c r="I173"/>
    </row>
    <row r="174" spans="1:9" s="2" customFormat="1" ht="18" customHeight="1" x14ac:dyDescent="0.25">
      <c r="A174" s="24"/>
      <c r="B174" s="83" t="s">
        <v>316</v>
      </c>
      <c r="C174" s="8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3" t="s">
        <v>39</v>
      </c>
      <c r="C176" s="84"/>
      <c r="D176" s="43"/>
      <c r="E176" s="24"/>
      <c r="G176"/>
      <c r="H176"/>
      <c r="I176"/>
    </row>
    <row r="177" spans="1:9" s="2" customFormat="1" ht="18" customHeight="1" x14ac:dyDescent="0.25">
      <c r="A177" s="24"/>
      <c r="B177" s="83" t="s">
        <v>316</v>
      </c>
      <c r="C177" s="8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4" t="s">
        <v>319</v>
      </c>
      <c r="C179" s="75"/>
      <c r="D179" s="44">
        <f>+E15-E16</f>
        <v>0</v>
      </c>
      <c r="E179" s="44">
        <f>+E15-E16</f>
        <v>0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6" t="s">
        <v>350</v>
      </c>
      <c r="B217" s="76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7" t="s">
        <v>351</v>
      </c>
      <c r="B220" s="77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8" t="s">
        <v>352</v>
      </c>
      <c r="B221" s="78"/>
      <c r="C221" s="78" t="s">
        <v>357</v>
      </c>
      <c r="D221" s="78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354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3" t="s">
        <v>71</v>
      </c>
      <c r="C171" s="8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3"/>
      <c r="E173" s="41"/>
      <c r="G173"/>
      <c r="H173"/>
      <c r="I173"/>
    </row>
    <row r="174" spans="1:9" s="2" customFormat="1" ht="18" customHeight="1" x14ac:dyDescent="0.25">
      <c r="A174" s="24"/>
      <c r="B174" s="83" t="s">
        <v>316</v>
      </c>
      <c r="C174" s="8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3" t="s">
        <v>39</v>
      </c>
      <c r="C176" s="84"/>
      <c r="D176" s="43"/>
      <c r="E176" s="24"/>
      <c r="G176"/>
      <c r="H176"/>
      <c r="I176"/>
    </row>
    <row r="177" spans="1:9" s="2" customFormat="1" ht="18" customHeight="1" x14ac:dyDescent="0.25">
      <c r="A177" s="24"/>
      <c r="B177" s="83" t="s">
        <v>316</v>
      </c>
      <c r="C177" s="8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4" t="s">
        <v>319</v>
      </c>
      <c r="C179" s="75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6" t="s">
        <v>350</v>
      </c>
      <c r="B217" s="76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7" t="s">
        <v>351</v>
      </c>
      <c r="B220" s="77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8" t="s">
        <v>352</v>
      </c>
      <c r="B221" s="78"/>
      <c r="C221" s="78" t="s">
        <v>357</v>
      </c>
      <c r="D221" s="78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A6:E6"/>
    <mergeCell ref="B176:C176"/>
    <mergeCell ref="B177:C177"/>
    <mergeCell ref="B174:C174"/>
    <mergeCell ref="B173:C173"/>
    <mergeCell ref="B171:C171"/>
    <mergeCell ref="B8:C8"/>
    <mergeCell ref="A1:E1"/>
    <mergeCell ref="A2:E2"/>
    <mergeCell ref="A3:E3"/>
    <mergeCell ref="A4:E4"/>
    <mergeCell ref="A5:E5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ignoredErrors>
    <ignoredError sqref="A11:A15 A18:A23 A26:A3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D17" sqref="AD17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389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11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/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/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/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0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/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/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/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/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0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0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/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0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0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1466509359.3099997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-1466509359.3099997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365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502950027.20999998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717179136.29999995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308024.56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2127405.16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1222564593.23</v>
      </c>
    </row>
    <row r="16" spans="1:7" x14ac:dyDescent="0.25">
      <c r="A16" s="29"/>
      <c r="B16" s="29"/>
      <c r="C16" s="34" t="s">
        <v>72</v>
      </c>
      <c r="D16" s="35">
        <f>+D17+D43+D101+D156+D187</f>
        <v>71620398.010000005</v>
      </c>
      <c r="E16" s="35">
        <f>+D16</f>
        <v>71620398.010000005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33288114.790000003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19338217.86+1241666.66</f>
        <v>20579884.52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6942333.3300000001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v>91000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88034.16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1862484.58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1872380.15+88158.34</f>
        <v>1960538.49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260181.37+13658.34</f>
        <v>273839.71000000002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12582283.220000001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151028.70000000001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59095.54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1401880.02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505411.27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8892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80000+72024.56</f>
        <v>152024.56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1554696.62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>
        <f>4070000+1270000</f>
        <v>5340000</v>
      </c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28340.11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114130.6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236000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926223.88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1713742.32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390367.6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25750000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25750000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3" t="s">
        <v>71</v>
      </c>
      <c r="C171" s="8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3"/>
      <c r="E173" s="41"/>
      <c r="G173"/>
      <c r="H173"/>
      <c r="I173"/>
    </row>
    <row r="174" spans="1:9" s="2" customFormat="1" ht="18" customHeight="1" x14ac:dyDescent="0.25">
      <c r="A174" s="24"/>
      <c r="B174" s="83" t="s">
        <v>316</v>
      </c>
      <c r="C174" s="8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3" t="s">
        <v>39</v>
      </c>
      <c r="C176" s="84"/>
      <c r="D176" s="43"/>
      <c r="E176" s="24"/>
      <c r="G176"/>
      <c r="H176"/>
      <c r="I176"/>
    </row>
    <row r="177" spans="1:9" s="2" customFormat="1" ht="18" customHeight="1" x14ac:dyDescent="0.25">
      <c r="A177" s="24"/>
      <c r="B177" s="83" t="s">
        <v>316</v>
      </c>
      <c r="C177" s="8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4" t="s">
        <v>319</v>
      </c>
      <c r="C179" s="75"/>
      <c r="D179" s="44">
        <f>+E15-E16</f>
        <v>1150944195.22</v>
      </c>
      <c r="E179" s="44">
        <f>+E15-E16</f>
        <v>1150944195.22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6" t="s">
        <v>350</v>
      </c>
      <c r="B217" s="76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7" t="s">
        <v>351</v>
      </c>
      <c r="B220" s="77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8" t="s">
        <v>352</v>
      </c>
      <c r="B221" s="78"/>
      <c r="C221" s="78" t="s">
        <v>357</v>
      </c>
      <c r="D221" s="78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9" workbookViewId="0">
      <selection activeCell="AB30" sqref="AB3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367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100-2087 F'!D10</f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7" sqref="C2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368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491564306.67000002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11330135.35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1162024.57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27">
        <v>1544132.9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505600599.49000001</v>
      </c>
    </row>
    <row r="16" spans="1:7" x14ac:dyDescent="0.25">
      <c r="A16" s="29"/>
      <c r="B16" s="29"/>
      <c r="C16" s="34" t="s">
        <v>72</v>
      </c>
      <c r="D16" s="35">
        <f>+D17+D43+D101+D156+D187</f>
        <v>115882774.99000001</v>
      </c>
      <c r="E16" s="35">
        <f>+D16</f>
        <v>115882774.99000001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37507462.149999999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1349166.67+20189384.53</f>
        <v>21538551.200000003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8066000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91000.9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974000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796954.31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95655.92+2005477.17</f>
        <v>2101133.09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95790.83+2015575.31</f>
        <v>2111366.14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14840.83+271615.68</f>
        <v>286456.51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18424885.240000002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40325.93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36643.32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1829975.23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1906327.05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8645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80500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593560.6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1136444.6399999999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53100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1090000.01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8213215.3799999999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2256698.08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1099000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59950427.600000001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56050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59558880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>
        <v>9440</v>
      </c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196257.6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129800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3" t="s">
        <v>71</v>
      </c>
      <c r="C171" s="8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3"/>
      <c r="E173" s="41"/>
      <c r="G173"/>
      <c r="H173"/>
      <c r="I173"/>
    </row>
    <row r="174" spans="1:9" s="2" customFormat="1" ht="18" customHeight="1" x14ac:dyDescent="0.25">
      <c r="A174" s="24"/>
      <c r="B174" s="83" t="s">
        <v>316</v>
      </c>
      <c r="C174" s="8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3" t="s">
        <v>39</v>
      </c>
      <c r="C176" s="84"/>
      <c r="D176" s="43"/>
      <c r="E176" s="24"/>
      <c r="G176"/>
      <c r="H176"/>
      <c r="I176"/>
    </row>
    <row r="177" spans="1:9" s="2" customFormat="1" ht="18" customHeight="1" x14ac:dyDescent="0.25">
      <c r="A177" s="24"/>
      <c r="B177" s="83" t="s">
        <v>316</v>
      </c>
      <c r="C177" s="8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4" t="s">
        <v>319</v>
      </c>
      <c r="C179" s="75"/>
      <c r="D179" s="44">
        <f>+E15+E16+D214</f>
        <v>625225067.19000006</v>
      </c>
      <c r="E179" s="44">
        <f>+D179</f>
        <v>625225067.19000006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3741692.71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>
        <v>3600026.05</v>
      </c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>
        <v>141666.66</v>
      </c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3741692.71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6" t="s">
        <v>350</v>
      </c>
      <c r="B217" s="76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7" t="s">
        <v>351</v>
      </c>
      <c r="B220" s="77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8" t="s">
        <v>352</v>
      </c>
      <c r="B221" s="78"/>
      <c r="C221" s="78" t="s">
        <v>357</v>
      </c>
      <c r="D221" s="78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369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116805791.98999999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491564306.67000002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20041240.91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628411339.56999993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516193419.18000001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66369564.700000003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-212691773.72999999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-50757974.649999999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846012732.25999999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1474424071.8299999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9605.64</v>
      </c>
    </row>
    <row r="28" spans="1:28" x14ac:dyDescent="0.25">
      <c r="A28" t="s">
        <v>34</v>
      </c>
      <c r="Z28" s="3">
        <v>7905106.8799999999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7914712.5199999996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7914712.5199999996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1474424071.8299997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9.42578125" customWidth="1"/>
    <col min="3" max="3" width="46.28515625" customWidth="1"/>
    <col min="4" max="4" width="21.42578125" customWidth="1"/>
    <col min="5" max="5" width="18.710937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370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417981486.02999997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765436586.85000002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222197295.34999999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1259137.8600000001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1406874506.0899999</v>
      </c>
    </row>
    <row r="16" spans="1:7" x14ac:dyDescent="0.25">
      <c r="A16" s="29"/>
      <c r="B16" s="29"/>
      <c r="C16" s="34" t="s">
        <v>72</v>
      </c>
      <c r="D16" s="35">
        <f>+D17+D43+D101+D156+D187</f>
        <v>72946987.150000006</v>
      </c>
      <c r="E16" s="35">
        <f>+D16</f>
        <v>72946987.150000006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44097563.450000003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1380000+20218551.2</f>
        <v>21598551.199999999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372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373</v>
      </c>
      <c r="D23" s="38">
        <v>7922000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1000000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443700.98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6929102.7199999997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1487000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97842+2004312.6</f>
        <v>2102154.6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97980+2012676.14</f>
        <v>2110656.1399999997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15180+282217.81</f>
        <v>297397.81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15989903.82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1967.71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62021.15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1181364.8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1768073.14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134109.35999999999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20650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2373417.64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904216.3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371</v>
      </c>
      <c r="D78" s="27">
        <v>192618.61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63330.6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6399668.1900000004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2757216.32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3983854.88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33839.300000000003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1840000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1919964.78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13640.8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>
        <v>99120</v>
      </c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77290</v>
      </c>
      <c r="E155" s="27"/>
      <c r="G155"/>
      <c r="H155"/>
      <c r="I155"/>
    </row>
    <row r="156" spans="1:9" s="2" customFormat="1" ht="28.5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3" t="s">
        <v>71</v>
      </c>
      <c r="C171" s="84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3" t="s">
        <v>71</v>
      </c>
      <c r="C173" s="84"/>
      <c r="D173" s="43"/>
      <c r="E173" s="41"/>
      <c r="G173"/>
      <c r="H173"/>
      <c r="I173"/>
    </row>
    <row r="174" spans="1:9" s="2" customFormat="1" ht="18" customHeight="1" x14ac:dyDescent="0.25">
      <c r="A174" s="24"/>
      <c r="B174" s="83" t="s">
        <v>316</v>
      </c>
      <c r="C174" s="84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3" t="s">
        <v>39</v>
      </c>
      <c r="C176" s="84"/>
      <c r="D176" s="43"/>
      <c r="E176" s="24"/>
      <c r="G176"/>
      <c r="H176"/>
      <c r="I176"/>
    </row>
    <row r="177" spans="1:9" s="2" customFormat="1" ht="18" customHeight="1" x14ac:dyDescent="0.25">
      <c r="A177" s="24"/>
      <c r="B177" s="83" t="s">
        <v>316</v>
      </c>
      <c r="C177" s="84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4" t="s">
        <v>319</v>
      </c>
      <c r="C179" s="75"/>
      <c r="D179" s="44">
        <f>+E15-E16</f>
        <v>1333927518.9399998</v>
      </c>
      <c r="E179" s="44">
        <f>+E15-E16</f>
        <v>1333927518.9399998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8">
        <f>SUM(D188:D210)</f>
        <v>8875665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>
        <v>1416000</v>
      </c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6976750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>
        <v>8555</v>
      </c>
      <c r="E190" s="47"/>
      <c r="G190"/>
      <c r="H190"/>
      <c r="I190"/>
    </row>
    <row r="191" spans="1:9" s="2" customFormat="1" ht="30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>
        <v>28320</v>
      </c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ht="30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>
        <v>446040</v>
      </c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8875665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6" t="s">
        <v>350</v>
      </c>
      <c r="B217" s="76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7" t="s">
        <v>351</v>
      </c>
      <c r="B220" s="77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8" t="s">
        <v>352</v>
      </c>
      <c r="B221" s="78"/>
      <c r="C221" s="78" t="s">
        <v>357</v>
      </c>
      <c r="D221" s="78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A21" sqref="AA21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7" max="27" width="14.28515625" bestFit="1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15.7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ht="15.75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t="s">
        <v>3</v>
      </c>
    </row>
    <row r="4" spans="1:27" x14ac:dyDescent="0.2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7" x14ac:dyDescent="0.25">
      <c r="A5" s="71" t="s">
        <v>374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x14ac:dyDescent="0.25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7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144083762.50999999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417981486.02999997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24807879.77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586873128.30999994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-191925273.94999999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-49645015.119999997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849992447.30000007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1436865575.6100001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20982.42</v>
      </c>
    </row>
    <row r="28" spans="1:28" x14ac:dyDescent="0.25">
      <c r="A28" t="s">
        <v>34</v>
      </c>
      <c r="Z28" s="3">
        <v>46388928.049999997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46409910.469999999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46409910.469999999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B35" s="13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61405249.93</v>
      </c>
      <c r="AA39" s="13"/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1390455665.1399999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1436865575.6099999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9" t="s">
        <v>51</v>
      </c>
      <c r="B1" s="79"/>
      <c r="C1" s="79"/>
      <c r="D1" s="79"/>
      <c r="E1" s="79"/>
    </row>
    <row r="2" spans="1:7" ht="18" x14ac:dyDescent="0.25">
      <c r="A2" s="80" t="s">
        <v>2</v>
      </c>
      <c r="B2" s="80"/>
      <c r="C2" s="80"/>
      <c r="D2" s="80"/>
      <c r="E2" s="80"/>
    </row>
    <row r="3" spans="1:7" ht="15.75" x14ac:dyDescent="0.25">
      <c r="A3" s="81" t="s">
        <v>52</v>
      </c>
      <c r="B3" s="81"/>
      <c r="C3" s="81"/>
      <c r="D3" s="81"/>
      <c r="E3" s="81"/>
    </row>
    <row r="4" spans="1:7" x14ac:dyDescent="0.25">
      <c r="A4" s="71" t="s">
        <v>353</v>
      </c>
      <c r="B4" s="71"/>
      <c r="C4" s="71"/>
      <c r="D4" s="71"/>
      <c r="E4" s="71"/>
    </row>
    <row r="5" spans="1:7" x14ac:dyDescent="0.25">
      <c r="A5" s="71" t="s">
        <v>53</v>
      </c>
      <c r="B5" s="71"/>
      <c r="C5" s="71"/>
      <c r="D5" s="71"/>
      <c r="E5" s="71"/>
    </row>
    <row r="6" spans="1:7" x14ac:dyDescent="0.25">
      <c r="A6" s="82">
        <v>2023</v>
      </c>
      <c r="B6" s="82"/>
      <c r="C6" s="82"/>
      <c r="D6" s="82"/>
      <c r="E6" s="82"/>
    </row>
    <row r="8" spans="1:7" ht="39" customHeight="1" x14ac:dyDescent="0.25">
      <c r="A8" s="59" t="s">
        <v>54</v>
      </c>
      <c r="B8" s="85"/>
      <c r="C8" s="86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352660341.00999999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772217600.54999995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20167516.079999998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867527.44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1145912985.0799999</v>
      </c>
    </row>
    <row r="16" spans="1:7" x14ac:dyDescent="0.25">
      <c r="A16" s="29"/>
      <c r="B16" s="29"/>
      <c r="C16" s="34" t="s">
        <v>72</v>
      </c>
      <c r="D16" s="35">
        <f>+D17+D43+D101+D156+D188+D212</f>
        <v>195933444.97000003</v>
      </c>
      <c r="E16" s="35">
        <f>+D16</f>
        <v>195933444.97000003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63175010.74000001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20285417.87+1380000</f>
        <v>21665417.870000001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8678000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140000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41532.07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488324.89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>
        <v>19239166.710000001</v>
      </c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>
        <v>6573635</v>
      </c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2062653.85+97842</f>
        <v>2160495.85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2071099.67+97980</f>
        <v>2169079.67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290178.68+15180</f>
        <v>305358.68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8669562.8099999987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19225.59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64730.18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1505330.76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1989026.18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23040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444908.05+72024.56</f>
        <v>516932.61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1557521.69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112195.8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2881560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119265397.86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223975.9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74691120+35550000</f>
        <v>110241120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920000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375501.96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>
        <v>7504800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SUM(D157:D168)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87" t="s">
        <v>376</v>
      </c>
      <c r="C170" s="88"/>
      <c r="D170" s="40">
        <v>1293595.94</v>
      </c>
      <c r="E170" s="41"/>
      <c r="G170"/>
      <c r="H170"/>
      <c r="I170"/>
    </row>
    <row r="171" spans="1:9" s="2" customFormat="1" ht="18" customHeight="1" x14ac:dyDescent="0.25">
      <c r="A171" s="29"/>
      <c r="B171" s="29" t="s">
        <v>362</v>
      </c>
      <c r="C171" s="37" t="s">
        <v>363</v>
      </c>
      <c r="D171" s="40"/>
      <c r="E171" s="41"/>
      <c r="G171"/>
      <c r="H171"/>
      <c r="I171"/>
    </row>
    <row r="172" spans="1:9" s="2" customFormat="1" ht="18" customHeight="1" x14ac:dyDescent="0.25">
      <c r="A172" s="24"/>
      <c r="B172" s="83" t="s">
        <v>71</v>
      </c>
      <c r="C172" s="84"/>
      <c r="D172" s="42"/>
      <c r="E172" s="41"/>
      <c r="G172"/>
      <c r="H172"/>
      <c r="I172"/>
    </row>
    <row r="173" spans="1:9" s="2" customFormat="1" ht="18" customHeight="1" x14ac:dyDescent="0.25">
      <c r="A173" s="24"/>
      <c r="B173" s="24" t="s">
        <v>315</v>
      </c>
      <c r="C173" s="26"/>
      <c r="D173" s="24"/>
      <c r="E173" s="41"/>
      <c r="G173"/>
      <c r="H173"/>
      <c r="I173"/>
    </row>
    <row r="174" spans="1:9" s="2" customFormat="1" ht="18" customHeight="1" x14ac:dyDescent="0.25">
      <c r="A174" s="24"/>
      <c r="B174" s="83" t="s">
        <v>71</v>
      </c>
      <c r="C174" s="84"/>
      <c r="D174" s="43"/>
      <c r="E174" s="41"/>
      <c r="G174"/>
      <c r="H174"/>
      <c r="I174"/>
    </row>
    <row r="175" spans="1:9" s="2" customFormat="1" ht="18" customHeight="1" x14ac:dyDescent="0.25">
      <c r="A175" s="24"/>
      <c r="B175" s="83" t="s">
        <v>316</v>
      </c>
      <c r="C175" s="84"/>
      <c r="D175" s="24"/>
      <c r="E175" s="43">
        <f>+D174</f>
        <v>0</v>
      </c>
      <c r="G175"/>
      <c r="H175"/>
      <c r="I175"/>
    </row>
    <row r="176" spans="1:9" s="2" customFormat="1" ht="18" customHeight="1" x14ac:dyDescent="0.25">
      <c r="A176" s="24"/>
      <c r="B176" s="24" t="s">
        <v>317</v>
      </c>
      <c r="C176" s="24"/>
      <c r="D176" s="24"/>
      <c r="E176" s="24"/>
      <c r="G176"/>
      <c r="H176"/>
      <c r="I176"/>
    </row>
    <row r="177" spans="1:9" s="2" customFormat="1" ht="18" customHeight="1" x14ac:dyDescent="0.25">
      <c r="A177" s="24"/>
      <c r="B177" s="83" t="s">
        <v>39</v>
      </c>
      <c r="C177" s="84"/>
      <c r="D177" s="43"/>
      <c r="E177" s="24"/>
      <c r="G177"/>
      <c r="H177"/>
      <c r="I177"/>
    </row>
    <row r="178" spans="1:9" s="2" customFormat="1" ht="18" customHeight="1" x14ac:dyDescent="0.25">
      <c r="A178" s="24"/>
      <c r="B178" s="83" t="s">
        <v>316</v>
      </c>
      <c r="C178" s="84"/>
      <c r="D178" s="24"/>
      <c r="E178" s="43">
        <f>+E175</f>
        <v>0</v>
      </c>
      <c r="G178"/>
      <c r="H178"/>
      <c r="I178"/>
    </row>
    <row r="179" spans="1:9" s="2" customFormat="1" ht="18" customHeight="1" x14ac:dyDescent="0.25">
      <c r="A179" s="24"/>
      <c r="B179" s="24" t="s">
        <v>318</v>
      </c>
      <c r="C179" s="24"/>
      <c r="D179" s="24"/>
      <c r="E179" s="24"/>
      <c r="G179"/>
      <c r="H179"/>
      <c r="I179"/>
    </row>
    <row r="180" spans="1:9" s="2" customFormat="1" x14ac:dyDescent="0.25">
      <c r="A180" s="29"/>
      <c r="B180" s="74" t="s">
        <v>319</v>
      </c>
      <c r="C180" s="75"/>
      <c r="D180" s="44">
        <f>+D16+D170</f>
        <v>197227040.91000003</v>
      </c>
      <c r="E180" s="44">
        <f>+E16+D170</f>
        <v>197227040.91000003</v>
      </c>
      <c r="G180"/>
      <c r="H180"/>
      <c r="I180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8" spans="1:9" s="2" customFormat="1" x14ac:dyDescent="0.25">
      <c r="A188" s="34" t="s">
        <v>320</v>
      </c>
      <c r="B188" s="34">
        <v>6</v>
      </c>
      <c r="C188" s="34" t="s">
        <v>321</v>
      </c>
      <c r="D188" s="68">
        <f>SUM(D189:D211)</f>
        <v>1223447.51</v>
      </c>
      <c r="E188" s="45"/>
      <c r="G188"/>
      <c r="H188"/>
      <c r="I188"/>
    </row>
    <row r="189" spans="1:9" s="2" customFormat="1" x14ac:dyDescent="0.25">
      <c r="A189" s="46">
        <v>1206010007</v>
      </c>
      <c r="B189" s="24">
        <v>61101</v>
      </c>
      <c r="C189" s="26" t="s">
        <v>322</v>
      </c>
      <c r="D189" s="27"/>
      <c r="E189" s="47"/>
      <c r="G189"/>
      <c r="H189"/>
      <c r="I189"/>
    </row>
    <row r="190" spans="1:9" s="2" customFormat="1" x14ac:dyDescent="0.25">
      <c r="A190" s="46">
        <v>1206010004</v>
      </c>
      <c r="B190" s="24">
        <v>61301</v>
      </c>
      <c r="C190" s="26" t="s">
        <v>323</v>
      </c>
      <c r="D190" s="27">
        <v>1099547.51</v>
      </c>
      <c r="E190" s="47"/>
      <c r="G190"/>
      <c r="H190"/>
      <c r="I190"/>
    </row>
    <row r="191" spans="1:9" s="2" customFormat="1" x14ac:dyDescent="0.25">
      <c r="A191" s="46">
        <v>1206010007</v>
      </c>
      <c r="B191" s="24">
        <v>61401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1206010001</v>
      </c>
      <c r="B192" s="24">
        <v>61901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62101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62301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>
        <v>123900</v>
      </c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3600026.05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3600026.05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/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+D188+D212</f>
        <v>4823473.5599999996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6" t="s">
        <v>350</v>
      </c>
      <c r="B218" s="76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7" t="s">
        <v>351</v>
      </c>
      <c r="B221" s="77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8" t="s">
        <v>352</v>
      </c>
      <c r="B222" s="78"/>
      <c r="C222" s="78" t="s">
        <v>357</v>
      </c>
      <c r="D222" s="78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8">
    <mergeCell ref="B178:C178"/>
    <mergeCell ref="A1:E1"/>
    <mergeCell ref="A2:E2"/>
    <mergeCell ref="A3:E3"/>
    <mergeCell ref="A4:E4"/>
    <mergeCell ref="A5:E5"/>
    <mergeCell ref="A6:E6"/>
    <mergeCell ref="B170:C170"/>
    <mergeCell ref="B8:C8"/>
    <mergeCell ref="B172:C172"/>
    <mergeCell ref="B174:C174"/>
    <mergeCell ref="B175:C175"/>
    <mergeCell ref="B177:C177"/>
    <mergeCell ref="B180:C180"/>
    <mergeCell ref="A218:B218"/>
    <mergeCell ref="A221:B221"/>
    <mergeCell ref="A222:B222"/>
    <mergeCell ref="C222:D2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</vt:i4>
      </vt:variant>
    </vt:vector>
  </HeadingPairs>
  <TitlesOfParts>
    <vt:vector size="21" baseType="lpstr">
      <vt:lpstr>BALANCE GENERAL ENERO</vt:lpstr>
      <vt:lpstr>ESTADO DE RESULTADOS 100-2087 E</vt:lpstr>
      <vt:lpstr>ESTADO DE RESULTADOS 100-2087 F</vt:lpstr>
      <vt:lpstr>BALANCE GENERAL FEBRERO</vt:lpstr>
      <vt:lpstr>ESTADO DE RESULTADOS 100-2087 M</vt:lpstr>
      <vt:lpstr>BALANCE GENERAL MARZO</vt:lpstr>
      <vt:lpstr>ESTADO DE RESULTADOS 100-2087 A</vt:lpstr>
      <vt:lpstr>BALANCE GENERAL ABRIL</vt:lpstr>
      <vt:lpstr>ESTADO DE RESULTADOS M</vt:lpstr>
      <vt:lpstr>BALANCE GENERAL MAYO</vt:lpstr>
      <vt:lpstr>ESTADO DE RESULTADOS J</vt:lpstr>
      <vt:lpstr>BALANCE GENERAL JUNIO</vt:lpstr>
      <vt:lpstr>ESTADO DE RESULTADOS JULIO</vt:lpstr>
      <vt:lpstr>BALANCE GENERAL JULIO</vt:lpstr>
      <vt:lpstr>ESTADO DE RESULTADOS AGOSTO</vt:lpstr>
      <vt:lpstr>BALANCE GENERAL AGOSTO</vt:lpstr>
      <vt:lpstr>ESTADO DE RESULTADOS SEPTIEMBRE</vt:lpstr>
      <vt:lpstr>BALANCE GENERAL SEPTIEMBRE</vt:lpstr>
      <vt:lpstr>Sheet1</vt:lpstr>
      <vt:lpstr>Sheet2</vt:lpstr>
      <vt:lpstr>'BALANCE GENERAL SEPTIEMBRE'!Área_de_impresión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2023-10-16T16:48:13Z</cp:lastPrinted>
  <dcterms:created xsi:type="dcterms:W3CDTF">2023-01-11T15:59:31Z</dcterms:created>
  <dcterms:modified xsi:type="dcterms:W3CDTF">2024-09-04T18:52:08Z</dcterms:modified>
</cp:coreProperties>
</file>