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2" activeTab="2"/>
  </bookViews>
  <sheets>
    <sheet name="Balance General ENERO 22" sheetId="14" state="hidden" r:id="rId1"/>
    <sheet name="Balance General febrero 22 " sheetId="18" state="hidden" r:id="rId2"/>
    <sheet name="Balance General marzo 22" sheetId="20" r:id="rId3"/>
    <sheet name="Estado de Resultado ENERO 2022" sheetId="12" state="hidden" r:id="rId4"/>
    <sheet name="Estado de Resultado FEBRERO " sheetId="19" state="hidden" r:id="rId5"/>
    <sheet name="Estado de Resultado MARZO2022" sheetId="17" state="hidden" r:id="rId6"/>
    <sheet name="Bsalance General Marzo" sheetId="10" state="hidden" r:id="rId7"/>
    <sheet name="estado de resultado  marzo" sheetId="8" state="hidden" r:id="rId8"/>
    <sheet name="Hoja1" sheetId="7" state="hidden" r:id="rId9"/>
  </sheets>
  <externalReferences>
    <externalReference r:id="rId10"/>
    <externalReference r:id="rId11"/>
  </externalReferences>
  <definedNames>
    <definedName name="_xlnm.Print_Area" localSheetId="7">'estado de resultado  marzo'!$A$1:$E$204</definedName>
    <definedName name="_xlnm.Print_Area" localSheetId="3">'Estado de Resultado ENERO 2022'!$A$1:$E$211</definedName>
    <definedName name="_xlnm.Print_Area" localSheetId="4">'Estado de Resultado FEBRERO '!$A$1:$E$213</definedName>
    <definedName name="_xlnm.Print_Area" localSheetId="5">'Estado de Resultado MARZO2022'!$A$1:$E$214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20" l="1"/>
  <c r="U40" i="20" l="1"/>
  <c r="S40" i="20"/>
  <c r="P40" i="20"/>
  <c r="O40" i="20"/>
  <c r="M40" i="20"/>
  <c r="L40" i="20"/>
  <c r="K40" i="20"/>
  <c r="J40" i="20"/>
  <c r="I40" i="20"/>
  <c r="H40" i="20"/>
  <c r="G40" i="20"/>
  <c r="F40" i="20"/>
  <c r="D40" i="20"/>
  <c r="Y39" i="20"/>
  <c r="H39" i="20"/>
  <c r="C39" i="20"/>
  <c r="B39" i="20"/>
  <c r="B40" i="20" s="1"/>
  <c r="Z38" i="20"/>
  <c r="Y38" i="20"/>
  <c r="H38" i="20"/>
  <c r="V37" i="20"/>
  <c r="V40" i="20" s="1"/>
  <c r="T37" i="20"/>
  <c r="T40" i="20" s="1"/>
  <c r="Q37" i="20"/>
  <c r="R37" i="20" s="1"/>
  <c r="R40" i="20" s="1"/>
  <c r="E37" i="20"/>
  <c r="C37" i="20"/>
  <c r="E36" i="20"/>
  <c r="C36" i="20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R41" i="20" s="1"/>
  <c r="M30" i="20"/>
  <c r="M33" i="20" s="1"/>
  <c r="M41" i="20" s="1"/>
  <c r="L30" i="20"/>
  <c r="L33" i="20" s="1"/>
  <c r="L41" i="20" s="1"/>
  <c r="K30" i="20"/>
  <c r="K33" i="20" s="1"/>
  <c r="K41" i="20" s="1"/>
  <c r="J30" i="20"/>
  <c r="J33" i="20" s="1"/>
  <c r="J41" i="20" s="1"/>
  <c r="H30" i="20"/>
  <c r="H33" i="20" s="1"/>
  <c r="H41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G41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P27" i="20"/>
  <c r="P30" i="20" s="1"/>
  <c r="P33" i="20" s="1"/>
  <c r="P41" i="20" s="1"/>
  <c r="O27" i="20"/>
  <c r="O30" i="20" s="1"/>
  <c r="O33" i="20" s="1"/>
  <c r="O41" i="20" s="1"/>
  <c r="L27" i="20"/>
  <c r="I27" i="20"/>
  <c r="I30" i="20" s="1"/>
  <c r="I33" i="20" s="1"/>
  <c r="I41" i="20" s="1"/>
  <c r="Z22" i="20"/>
  <c r="Y22" i="20"/>
  <c r="X22" i="20"/>
  <c r="W22" i="20"/>
  <c r="V22" i="20"/>
  <c r="T22" i="20"/>
  <c r="O22" i="20"/>
  <c r="L22" i="20"/>
  <c r="J22" i="20"/>
  <c r="K20" i="20"/>
  <c r="I20" i="20"/>
  <c r="G20" i="20"/>
  <c r="F20" i="20"/>
  <c r="F22" i="20" s="1"/>
  <c r="E20" i="20"/>
  <c r="V19" i="20"/>
  <c r="U19" i="20"/>
  <c r="S19" i="20"/>
  <c r="S22" i="20" s="1"/>
  <c r="R19" i="20"/>
  <c r="R22" i="20" s="1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M22" i="20" s="1"/>
  <c r="K18" i="20"/>
  <c r="I18" i="20"/>
  <c r="I22" i="20" s="1"/>
  <c r="H18" i="20"/>
  <c r="H22" i="20" s="1"/>
  <c r="G18" i="20"/>
  <c r="G22" i="20" s="1"/>
  <c r="F18" i="20"/>
  <c r="E18" i="20"/>
  <c r="B18" i="20"/>
  <c r="B22" i="20" s="1"/>
  <c r="Z15" i="20"/>
  <c r="U15" i="20"/>
  <c r="T15" i="20"/>
  <c r="T23" i="20" s="1"/>
  <c r="S15" i="20"/>
  <c r="R15" i="20"/>
  <c r="R23" i="20" s="1"/>
  <c r="Q15" i="20"/>
  <c r="P15" i="20"/>
  <c r="P23" i="20" s="1"/>
  <c r="O15" i="20"/>
  <c r="O23" i="20" s="1"/>
  <c r="O43" i="20" s="1"/>
  <c r="K15" i="20"/>
  <c r="J15" i="20"/>
  <c r="J23" i="20" s="1"/>
  <c r="J43" i="20" s="1"/>
  <c r="I15" i="20"/>
  <c r="H15" i="20"/>
  <c r="G15" i="20"/>
  <c r="F15" i="20"/>
  <c r="F23" i="20" s="1"/>
  <c r="E15" i="20"/>
  <c r="D15" i="20"/>
  <c r="D23" i="20" s="1"/>
  <c r="D42" i="20" s="1"/>
  <c r="C15" i="20"/>
  <c r="C23" i="20" s="1"/>
  <c r="X14" i="20"/>
  <c r="Y14" i="20" s="1"/>
  <c r="W14" i="20"/>
  <c r="V14" i="20"/>
  <c r="Y11" i="20"/>
  <c r="X11" i="20"/>
  <c r="X15" i="20" s="1"/>
  <c r="X23" i="20" s="1"/>
  <c r="W11" i="20"/>
  <c r="W15" i="20" s="1"/>
  <c r="W23" i="20" s="1"/>
  <c r="V11" i="20"/>
  <c r="V15" i="20" s="1"/>
  <c r="V23" i="20" s="1"/>
  <c r="M11" i="20"/>
  <c r="M15" i="20" s="1"/>
  <c r="L11" i="20"/>
  <c r="L15" i="20" s="1"/>
  <c r="L23" i="20" s="1"/>
  <c r="I11" i="20"/>
  <c r="E11" i="20"/>
  <c r="B11" i="20"/>
  <c r="B15" i="20" s="1"/>
  <c r="B23" i="20" s="1"/>
  <c r="C40" i="20" l="1"/>
  <c r="M23" i="20"/>
  <c r="U23" i="20"/>
  <c r="U43" i="20" s="1"/>
  <c r="P43" i="20"/>
  <c r="T43" i="20"/>
  <c r="Q40" i="20"/>
  <c r="I23" i="20"/>
  <c r="Y15" i="20"/>
  <c r="Y23" i="20" s="1"/>
  <c r="C42" i="20"/>
  <c r="G23" i="20"/>
  <c r="K23" i="20"/>
  <c r="K43" i="20" s="1"/>
  <c r="H23" i="20"/>
  <c r="S23" i="20"/>
  <c r="S43" i="20" s="1"/>
  <c r="K22" i="20"/>
  <c r="I43" i="20"/>
  <c r="C41" i="20"/>
  <c r="E22" i="20"/>
  <c r="E23" i="20" s="1"/>
  <c r="E42" i="20" s="1"/>
  <c r="E40" i="20"/>
  <c r="E41" i="20" s="1"/>
  <c r="Z23" i="20"/>
  <c r="G44" i="20"/>
  <c r="L42" i="20"/>
  <c r="R43" i="20"/>
  <c r="V41" i="20"/>
  <c r="V43" i="20" s="1"/>
  <c r="H43" i="20"/>
  <c r="F42" i="20"/>
  <c r="Q23" i="20"/>
  <c r="B41" i="20"/>
  <c r="B42" i="20" s="1"/>
  <c r="Q27" i="20"/>
  <c r="Q30" i="20" s="1"/>
  <c r="Q33" i="20" s="1"/>
  <c r="Q41" i="20" s="1"/>
  <c r="Q43" i="20" s="1"/>
  <c r="W37" i="20"/>
  <c r="D77" i="17"/>
  <c r="D53" i="17"/>
  <c r="D51" i="17"/>
  <c r="D50" i="17"/>
  <c r="D132" i="17"/>
  <c r="D131" i="17"/>
  <c r="D84" i="17"/>
  <c r="D42" i="17"/>
  <c r="D41" i="17"/>
  <c r="D40" i="17"/>
  <c r="D18" i="17"/>
  <c r="D16" i="17" s="1"/>
  <c r="X37" i="20" l="1"/>
  <c r="W40" i="20"/>
  <c r="W41" i="20" s="1"/>
  <c r="W43" i="20" s="1"/>
  <c r="D205" i="19"/>
  <c r="D182" i="19"/>
  <c r="E169" i="19"/>
  <c r="E172" i="19" s="1"/>
  <c r="E174" i="19" s="1"/>
  <c r="D152" i="19"/>
  <c r="D84" i="19"/>
  <c r="E208" i="19" s="1"/>
  <c r="D42" i="19"/>
  <c r="D41" i="19"/>
  <c r="D40" i="19"/>
  <c r="D18" i="19"/>
  <c r="D16" i="19" s="1"/>
  <c r="E16" i="19" s="1"/>
  <c r="E15" i="19"/>
  <c r="E9" i="19" s="1"/>
  <c r="D9" i="19"/>
  <c r="D208" i="19" l="1"/>
  <c r="X40" i="20"/>
  <c r="X41" i="20" s="1"/>
  <c r="X43" i="20" s="1"/>
  <c r="Y37" i="20"/>
  <c r="D174" i="19"/>
  <c r="E166" i="19"/>
  <c r="D17" i="19"/>
  <c r="Z39" i="18"/>
  <c r="Z38" i="18"/>
  <c r="U40" i="18"/>
  <c r="S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Q40" i="18" s="1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O27" i="18"/>
  <c r="O30" i="18" s="1"/>
  <c r="O33" i="18" s="1"/>
  <c r="O41" i="18" s="1"/>
  <c r="L27" i="18"/>
  <c r="L30" i="18" s="1"/>
  <c r="L33" i="18" s="1"/>
  <c r="L41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L42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F41" i="18"/>
  <c r="K41" i="18"/>
  <c r="H40" i="18"/>
  <c r="H23" i="18"/>
  <c r="Q41" i="18"/>
  <c r="J23" i="18"/>
  <c r="U23" i="18"/>
  <c r="U43" i="18" s="1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P43" i="18" s="1"/>
  <c r="I43" i="18"/>
  <c r="B41" i="18"/>
  <c r="B42" i="18" s="1"/>
  <c r="S43" i="18"/>
  <c r="F23" i="18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F42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E40" i="14" s="1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J41" i="14" s="1"/>
  <c r="H30" i="14"/>
  <c r="H33" i="14" s="1"/>
  <c r="H41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G29" i="14"/>
  <c r="G30" i="14" s="1"/>
  <c r="G33" i="14" s="1"/>
  <c r="G41" i="14" s="1"/>
  <c r="B29" i="14"/>
  <c r="B30" i="14" s="1"/>
  <c r="B33" i="14" s="1"/>
  <c r="B41" i="14" s="1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R23" i="14" s="1"/>
  <c r="Q15" i="14"/>
  <c r="P15" i="14"/>
  <c r="O15" i="14"/>
  <c r="O23" i="14" s="1"/>
  <c r="K15" i="14"/>
  <c r="J15" i="14"/>
  <c r="J23" i="14" s="1"/>
  <c r="J43" i="14" s="1"/>
  <c r="H15" i="14"/>
  <c r="G15" i="14"/>
  <c r="G23" i="14" s="1"/>
  <c r="F15" i="14"/>
  <c r="D15" i="14"/>
  <c r="D23" i="14" s="1"/>
  <c r="D42" i="14" s="1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X23" i="14" s="1"/>
  <c r="W11" i="14"/>
  <c r="W15" i="14" s="1"/>
  <c r="V11" i="14"/>
  <c r="V15" i="14" s="1"/>
  <c r="V23" i="14" s="1"/>
  <c r="M11" i="14"/>
  <c r="M15" i="14" s="1"/>
  <c r="L11" i="14"/>
  <c r="L15" i="14" s="1"/>
  <c r="L23" i="14" s="1"/>
  <c r="L42" i="14" s="1"/>
  <c r="I11" i="14"/>
  <c r="I15" i="14" s="1"/>
  <c r="E11" i="14"/>
  <c r="E15" i="14" s="1"/>
  <c r="B11" i="14"/>
  <c r="B15" i="14" s="1"/>
  <c r="B23" i="14" s="1"/>
  <c r="B42" i="14" s="1"/>
  <c r="E23" i="14" l="1"/>
  <c r="E42" i="14" s="1"/>
  <c r="C23" i="14"/>
  <c r="P23" i="14"/>
  <c r="P43" i="14" s="1"/>
  <c r="M41" i="14"/>
  <c r="T41" i="14"/>
  <c r="W37" i="14"/>
  <c r="W40" i="14" s="1"/>
  <c r="I23" i="14"/>
  <c r="I43" i="14" s="1"/>
  <c r="W23" i="14"/>
  <c r="Q23" i="14"/>
  <c r="U22" i="14"/>
  <c r="U23" i="14" s="1"/>
  <c r="U43" i="14" s="1"/>
  <c r="V41" i="14"/>
  <c r="V43" i="14" s="1"/>
  <c r="C40" i="14"/>
  <c r="C41" i="14" s="1"/>
  <c r="C42" i="14" s="1"/>
  <c r="K23" i="14"/>
  <c r="K43" i="14" s="1"/>
  <c r="H22" i="14"/>
  <c r="H23" i="14" s="1"/>
  <c r="H43" i="14" s="1"/>
  <c r="F22" i="14"/>
  <c r="F23" i="14" s="1"/>
  <c r="F42" i="14" s="1"/>
  <c r="W41" i="14"/>
  <c r="W43" i="14"/>
  <c r="M23" i="14"/>
  <c r="O43" i="14"/>
  <c r="Q41" i="14"/>
  <c r="Q43" i="14" s="1"/>
  <c r="G44" i="14"/>
  <c r="S43" i="14"/>
  <c r="T43" i="14"/>
  <c r="R37" i="14"/>
  <c r="R40" i="14" s="1"/>
  <c r="R41" i="14" s="1"/>
  <c r="R43" i="14" s="1"/>
  <c r="X37" i="14"/>
  <c r="Y37" i="14" l="1"/>
  <c r="X40" i="14"/>
  <c r="X41" i="14" s="1"/>
  <c r="X43" i="14" s="1"/>
  <c r="Z37" i="14" l="1"/>
  <c r="Z40" i="14" s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<sst xmlns="http://schemas.openxmlformats.org/spreadsheetml/2006/main" count="1540" uniqueCount="383">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</sst>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A38" sqref="A38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0" t="s">
        <v>266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7" ht="15.75" x14ac:dyDescent="0.25">
      <c r="A2" s="81" t="s">
        <v>313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7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t="s">
        <v>303</v>
      </c>
    </row>
    <row r="4" spans="1:27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3" zoomScaleNormal="100" workbookViewId="0">
      <selection activeCell="Z12" sqref="Z1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0" t="s">
        <v>266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7" ht="15.75" x14ac:dyDescent="0.25">
      <c r="A2" s="81" t="s">
        <v>313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7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t="s">
        <v>303</v>
      </c>
    </row>
    <row r="4" spans="1:27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367723277.89999998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8997398.7300000004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-158132795.69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40055818.340000004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445602394.88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1010417526.0600001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11198699.710000001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11198699.710000001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11198699.710000001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</f>
        <v>-329831588.86000001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999218826.34999979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C52" sqref="AC5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0" t="s">
        <v>266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7" ht="15.75" x14ac:dyDescent="0.25">
      <c r="A2" s="81" t="s">
        <v>313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7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t="s">
        <v>303</v>
      </c>
    </row>
    <row r="4" spans="1:27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347054693.31999999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10637127.640000001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-159810991.62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40779054.32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445595916.57999998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1125340172.1500001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40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96395468.930000007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96401737.350000009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96401737.350000009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</f>
        <v>-300111980.41000003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1028938434.7999997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87" t="s">
        <v>0</v>
      </c>
      <c r="B1" s="87"/>
      <c r="C1" s="87"/>
      <c r="D1" s="87"/>
      <c r="E1" s="87"/>
    </row>
    <row r="2" spans="1:7" ht="18" x14ac:dyDescent="0.25">
      <c r="A2" s="88" t="s">
        <v>1</v>
      </c>
      <c r="B2" s="88"/>
      <c r="C2" s="88"/>
      <c r="D2" s="88"/>
      <c r="E2" s="88"/>
    </row>
    <row r="3" spans="1:7" ht="15.75" x14ac:dyDescent="0.25">
      <c r="A3" s="89" t="s">
        <v>2</v>
      </c>
      <c r="B3" s="89"/>
      <c r="C3" s="89"/>
      <c r="D3" s="89"/>
      <c r="E3" s="89"/>
    </row>
    <row r="4" spans="1:7" x14ac:dyDescent="0.25">
      <c r="A4" s="82" t="s">
        <v>264</v>
      </c>
      <c r="B4" s="82"/>
      <c r="C4" s="82"/>
      <c r="D4" s="82"/>
      <c r="E4" s="82"/>
    </row>
    <row r="5" spans="1:7" x14ac:dyDescent="0.25">
      <c r="A5" s="82" t="s">
        <v>3</v>
      </c>
      <c r="B5" s="82"/>
      <c r="C5" s="82"/>
      <c r="D5" s="82"/>
      <c r="E5" s="82"/>
    </row>
    <row r="6" spans="1:7" x14ac:dyDescent="0.25">
      <c r="A6" s="90">
        <v>2022</v>
      </c>
      <c r="B6" s="90"/>
      <c r="C6" s="90"/>
      <c r="D6" s="90"/>
      <c r="E6" s="90"/>
    </row>
    <row r="8" spans="1:7" ht="39" customHeight="1" x14ac:dyDescent="0.25">
      <c r="A8" s="25" t="s">
        <v>260</v>
      </c>
      <c r="B8" s="85"/>
      <c r="C8" s="86"/>
      <c r="D8" s="3" t="s">
        <v>371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952903427.16999996</v>
      </c>
      <c r="E9" s="77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69" t="s">
        <v>19</v>
      </c>
      <c r="D16" s="70">
        <f>+D17+D43+D97+D150+D163+D180</f>
        <v>34516386.939999998</v>
      </c>
      <c r="E16" s="70">
        <f>+D16</f>
        <v>34516386.939999998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69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69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69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4"/>
      <c r="E162" s="74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4"/>
      <c r="E163" s="74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83" t="s">
        <v>147</v>
      </c>
      <c r="C172" s="84"/>
      <c r="D172" s="72">
        <f>+E9-E16</f>
        <v>918387040.23000002</v>
      </c>
      <c r="E172" s="73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69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78"/>
      <c r="B206" s="56"/>
      <c r="C206" s="57"/>
      <c r="D206" s="77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87" t="s">
        <v>0</v>
      </c>
      <c r="B1" s="87"/>
      <c r="C1" s="87"/>
      <c r="D1" s="87"/>
      <c r="E1" s="87"/>
    </row>
    <row r="2" spans="1:7" ht="18" x14ac:dyDescent="0.25">
      <c r="A2" s="88" t="s">
        <v>1</v>
      </c>
      <c r="B2" s="88"/>
      <c r="C2" s="88"/>
      <c r="D2" s="88"/>
      <c r="E2" s="88"/>
    </row>
    <row r="3" spans="1:7" ht="15.75" x14ac:dyDescent="0.25">
      <c r="A3" s="89" t="s">
        <v>2</v>
      </c>
      <c r="B3" s="89"/>
      <c r="C3" s="89"/>
      <c r="D3" s="89"/>
      <c r="E3" s="89"/>
    </row>
    <row r="4" spans="1:7" x14ac:dyDescent="0.25">
      <c r="A4" s="82" t="s">
        <v>264</v>
      </c>
      <c r="B4" s="82"/>
      <c r="C4" s="82"/>
      <c r="D4" s="82"/>
      <c r="E4" s="82"/>
    </row>
    <row r="5" spans="1:7" x14ac:dyDescent="0.25">
      <c r="A5" s="82" t="s">
        <v>3</v>
      </c>
      <c r="B5" s="82"/>
      <c r="C5" s="82"/>
      <c r="D5" s="82"/>
      <c r="E5" s="82"/>
    </row>
    <row r="6" spans="1:7" x14ac:dyDescent="0.25">
      <c r="A6" s="90">
        <v>2022</v>
      </c>
      <c r="B6" s="90"/>
      <c r="C6" s="90"/>
      <c r="D6" s="90"/>
      <c r="E6" s="90"/>
    </row>
    <row r="8" spans="1:7" ht="39" customHeight="1" x14ac:dyDescent="0.25">
      <c r="A8" s="25" t="s">
        <v>260</v>
      </c>
      <c r="B8" s="85"/>
      <c r="C8" s="86"/>
      <c r="D8" s="3" t="s">
        <v>373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902513665.79999995</v>
      </c>
      <c r="E9" s="77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528395466.38999999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6064229.6500000004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330691.86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6"/>
      <c r="B16" s="56"/>
      <c r="C16" s="69" t="s">
        <v>19</v>
      </c>
      <c r="D16" s="70">
        <f>+D18+D22+D23+D33+D40+D41+D42+D44+D45+D47+D48+D49+D50+D51+D53+D54+D52+D58+D64+D67+D70+D77+D82+D84+D85+D88+D91+D97+D100+D103+D110+D116+D142+D147+D184+D188+D202</f>
        <v>78422237.679999992</v>
      </c>
      <c r="E16" s="70">
        <f>+D16</f>
        <v>78422237.679999992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31693384.159999996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950000+19170586.2</f>
        <v>20120586.199999999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67355+1786907.68</f>
        <v>1854262.68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67450+1796696.63</f>
        <v>1864146.63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10450+248938.65</f>
        <v>259388.65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19288.66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48777.09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1408125.51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654293.94999999995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8544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488754.68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273230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>
        <v>28000</v>
      </c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569693.56999999995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1369799.12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103209.61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136486.66+160341.77</f>
        <v>296828.43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>
        <v>861768.21</v>
      </c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117410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/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/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2442883.2000000002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/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>
        <v>33830</v>
      </c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>
        <v>156940</v>
      </c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/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/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>
        <v>33400000</v>
      </c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>
        <v>15750</v>
      </c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/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/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508591.8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>
        <v>188800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4"/>
      <c r="E164" s="74"/>
      <c r="G164"/>
      <c r="H164"/>
      <c r="I164"/>
    </row>
    <row r="165" spans="1:9" s="1" customFormat="1" x14ac:dyDescent="0.25">
      <c r="A165" s="56"/>
      <c r="B165" s="56" t="s">
        <v>298</v>
      </c>
      <c r="C165" s="57" t="s">
        <v>299</v>
      </c>
      <c r="D165" s="74"/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83" t="s">
        <v>147</v>
      </c>
      <c r="C174" s="84"/>
      <c r="D174" s="72">
        <f>+E9-E16</f>
        <v>824091428.12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1807937.53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/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>
        <v>1746558.53</v>
      </c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>
        <v>61379</v>
      </c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x14ac:dyDescent="0.25">
      <c r="A205" s="30"/>
      <c r="B205" s="56">
        <v>7</v>
      </c>
      <c r="C205" s="69" t="s">
        <v>139</v>
      </c>
      <c r="D205" s="63">
        <f>SUM(D206:D207)</f>
        <v>0</v>
      </c>
      <c r="E205" s="28"/>
      <c r="G205"/>
      <c r="H205"/>
      <c r="I205"/>
    </row>
    <row r="206" spans="1:9" s="1" customFormat="1" ht="30" x14ac:dyDescent="0.25">
      <c r="A206" s="30" t="s">
        <v>262</v>
      </c>
      <c r="B206" s="13">
        <v>71201</v>
      </c>
      <c r="C206" s="14" t="s">
        <v>140</v>
      </c>
      <c r="D206" s="27"/>
      <c r="E206" s="28"/>
      <c r="G206"/>
      <c r="H206"/>
      <c r="I206"/>
    </row>
    <row r="207" spans="1:9" s="1" customFormat="1" x14ac:dyDescent="0.25">
      <c r="A207" s="30" t="s">
        <v>263</v>
      </c>
      <c r="B207" s="13">
        <v>71501</v>
      </c>
      <c r="C207" s="14" t="s">
        <v>141</v>
      </c>
      <c r="D207" s="27"/>
      <c r="E207" s="28"/>
      <c r="G207"/>
      <c r="H207"/>
      <c r="I207"/>
    </row>
    <row r="208" spans="1:9" s="1" customFormat="1" x14ac:dyDescent="0.25">
      <c r="A208" s="78"/>
      <c r="B208" s="56"/>
      <c r="C208" s="57"/>
      <c r="D208" s="77">
        <f>+D182+D205</f>
        <v>1807937.53</v>
      </c>
      <c r="E208" s="21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3"/>
      <c r="G209"/>
      <c r="H209"/>
      <c r="I209"/>
    </row>
    <row r="210" spans="1:9" s="1" customFormat="1" x14ac:dyDescent="0.25">
      <c r="A210"/>
      <c r="B210"/>
      <c r="C210" s="2" t="s">
        <v>9</v>
      </c>
      <c r="E210" s="23"/>
      <c r="G210"/>
      <c r="H210"/>
      <c r="I210"/>
    </row>
    <row r="211" spans="1:9" s="1" customFormat="1" x14ac:dyDescent="0.25">
      <c r="A211"/>
      <c r="B211"/>
      <c r="C211"/>
      <c r="D211"/>
      <c r="E211" s="24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88" zoomScale="120" zoomScaleNormal="120" zoomScaleSheetLayoutView="100" workbookViewId="0">
      <selection activeCell="D10" sqref="D10:D13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87" t="s">
        <v>0</v>
      </c>
      <c r="B1" s="87"/>
      <c r="C1" s="87"/>
      <c r="D1" s="87"/>
      <c r="E1" s="87"/>
    </row>
    <row r="2" spans="1:7" ht="18" x14ac:dyDescent="0.25">
      <c r="A2" s="88" t="s">
        <v>1</v>
      </c>
      <c r="B2" s="88"/>
      <c r="C2" s="88"/>
      <c r="D2" s="88"/>
      <c r="E2" s="88"/>
    </row>
    <row r="3" spans="1:7" ht="15.75" x14ac:dyDescent="0.25">
      <c r="A3" s="89" t="s">
        <v>2</v>
      </c>
      <c r="B3" s="89"/>
      <c r="C3" s="89"/>
      <c r="D3" s="89"/>
      <c r="E3" s="89"/>
    </row>
    <row r="4" spans="1:7" x14ac:dyDescent="0.25">
      <c r="A4" s="82" t="s">
        <v>264</v>
      </c>
      <c r="B4" s="82"/>
      <c r="C4" s="82"/>
      <c r="D4" s="82"/>
      <c r="E4" s="82"/>
    </row>
    <row r="5" spans="1:7" x14ac:dyDescent="0.25">
      <c r="A5" s="82" t="s">
        <v>3</v>
      </c>
      <c r="B5" s="82"/>
      <c r="C5" s="82"/>
      <c r="D5" s="82"/>
      <c r="E5" s="82"/>
    </row>
    <row r="6" spans="1:7" x14ac:dyDescent="0.25">
      <c r="A6" s="90">
        <v>2022</v>
      </c>
      <c r="B6" s="90"/>
      <c r="C6" s="90"/>
      <c r="D6" s="90"/>
      <c r="E6" s="90"/>
    </row>
    <row r="8" spans="1:7" ht="39" customHeight="1" x14ac:dyDescent="0.25">
      <c r="A8" s="25" t="s">
        <v>260</v>
      </c>
      <c r="B8" s="85"/>
      <c r="C8" s="86"/>
      <c r="D8" s="3" t="s">
        <v>377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+D18+D22+D23+D25+D28+D33+D40+D41+D42+D44+D45+D47+D48+D49+D50+D51+D52+D53+D58+D64+D67+D77+D84+D89+D91+D92+D93+D94+D95+D97+D99+D104+D109+D131+D132+D142+D146+D165+D183+D205</f>
        <v>51075848.859999992</v>
      </c>
      <c r="E16" s="70">
        <f>+D16</f>
        <v>51075848.859999992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31957563.179999996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19194002.86+948333.33</f>
        <v>20142336.189999998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30000</v>
      </c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1801471.71+67236.83</f>
        <v>1868708.54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1811281.22+67331.67</f>
        <v>1878612.89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250473.89+10431.67</f>
        <v>260905.56000000003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6792.96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33654.25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1106158.03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1711608.39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6863+2000</f>
        <v>8863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f>324500+9300</f>
        <v>333800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>
        <v>488894.3</v>
      </c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142192+136160</f>
        <v>278352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19430.52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746770.61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239337.94+13556.59</f>
        <v>252894.53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153733.45+224986.66</f>
        <v>378720.11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>
        <v>36000</v>
      </c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5937.68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>
        <v>14700</v>
      </c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12051.14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27918</v>
      </c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1933312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>
        <v>54190</v>
      </c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/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/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>
        <v>76700</v>
      </c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>
        <v>12250</v>
      </c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/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/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>
        <f>1200000+440000</f>
        <v>1640000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>
        <f>3120000+1000000</f>
        <v>4120000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495600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>
        <v>56618.05</v>
      </c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/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9"/>
      <c r="E164" s="74"/>
      <c r="G164"/>
      <c r="H164"/>
      <c r="I164"/>
    </row>
    <row r="165" spans="1:9" s="1" customFormat="1" x14ac:dyDescent="0.25">
      <c r="A165" s="56"/>
      <c r="B165" s="56" t="s">
        <v>379</v>
      </c>
      <c r="C165" s="57"/>
      <c r="D165" s="79">
        <v>138000</v>
      </c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83" t="s">
        <v>147</v>
      </c>
      <c r="C174" s="84"/>
      <c r="D174" s="72">
        <f>+E9-E16</f>
        <v>857084184.32000005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218182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218182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ht="30" x14ac:dyDescent="0.25">
      <c r="A205" s="29"/>
      <c r="B205" s="10">
        <v>69601</v>
      </c>
      <c r="C205" s="8" t="s">
        <v>378</v>
      </c>
      <c r="D205" s="58">
        <v>4381512.22</v>
      </c>
      <c r="E205" s="22"/>
      <c r="G205"/>
      <c r="H205"/>
      <c r="I205"/>
    </row>
    <row r="206" spans="1:9" s="1" customFormat="1" x14ac:dyDescent="0.25">
      <c r="A206" s="30"/>
      <c r="B206" s="56">
        <v>7</v>
      </c>
      <c r="C206" s="69" t="s">
        <v>139</v>
      </c>
      <c r="D206" s="63">
        <f>SUM(D207:D208)</f>
        <v>0</v>
      </c>
      <c r="E206" s="28"/>
      <c r="G206"/>
      <c r="H206"/>
      <c r="I206"/>
    </row>
    <row r="207" spans="1:9" s="1" customFormat="1" ht="30" x14ac:dyDescent="0.25">
      <c r="A207" s="30" t="s">
        <v>262</v>
      </c>
      <c r="B207" s="13">
        <v>71201</v>
      </c>
      <c r="C207" s="14" t="s">
        <v>140</v>
      </c>
      <c r="D207" s="27"/>
      <c r="E207" s="28"/>
      <c r="G207"/>
      <c r="H207"/>
      <c r="I207"/>
    </row>
    <row r="208" spans="1:9" s="1" customFormat="1" x14ac:dyDescent="0.25">
      <c r="A208" s="30" t="s">
        <v>263</v>
      </c>
      <c r="B208" s="13">
        <v>71501</v>
      </c>
      <c r="C208" s="14" t="s">
        <v>141</v>
      </c>
      <c r="D208" s="27"/>
      <c r="E208" s="28"/>
      <c r="G208"/>
      <c r="H208"/>
      <c r="I208"/>
    </row>
    <row r="209" spans="1:9" s="1" customFormat="1" x14ac:dyDescent="0.25">
      <c r="A209" s="78"/>
      <c r="B209" s="56"/>
      <c r="C209" s="57"/>
      <c r="D209" s="77">
        <f>+D182+D206</f>
        <v>218182</v>
      </c>
      <c r="E209" s="21"/>
      <c r="G209"/>
      <c r="H209"/>
      <c r="I209"/>
    </row>
    <row r="210" spans="1:9" s="1" customFormat="1" x14ac:dyDescent="0.25">
      <c r="A210"/>
      <c r="B210"/>
      <c r="C210" s="2" t="s">
        <v>351</v>
      </c>
      <c r="E210" s="23"/>
      <c r="G210"/>
      <c r="H210"/>
      <c r="I210"/>
    </row>
    <row r="211" spans="1:9" s="1" customFormat="1" x14ac:dyDescent="0.25">
      <c r="A211"/>
      <c r="B211"/>
      <c r="C211" s="2" t="s">
        <v>9</v>
      </c>
      <c r="E211" s="23"/>
      <c r="G211"/>
      <c r="H211"/>
      <c r="I211"/>
    </row>
    <row r="212" spans="1:9" s="1" customFormat="1" x14ac:dyDescent="0.25">
      <c r="A212"/>
      <c r="B212"/>
      <c r="C212"/>
      <c r="D212"/>
      <c r="E212" s="24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80" t="s">
        <v>266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15.75" x14ac:dyDescent="0.25">
      <c r="A2" s="81" t="s">
        <v>313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87" t="s">
        <v>0</v>
      </c>
      <c r="B1" s="87"/>
      <c r="C1" s="87"/>
      <c r="D1" s="87"/>
      <c r="E1" s="87"/>
    </row>
    <row r="2" spans="1:7" ht="18" x14ac:dyDescent="0.25">
      <c r="A2" s="88" t="s">
        <v>1</v>
      </c>
      <c r="B2" s="88"/>
      <c r="C2" s="88"/>
      <c r="D2" s="88"/>
      <c r="E2" s="88"/>
    </row>
    <row r="3" spans="1:7" ht="15.75" x14ac:dyDescent="0.25">
      <c r="A3" s="89" t="s">
        <v>2</v>
      </c>
      <c r="B3" s="89"/>
      <c r="C3" s="89"/>
      <c r="D3" s="89"/>
      <c r="E3" s="89"/>
    </row>
    <row r="4" spans="1:7" x14ac:dyDescent="0.25">
      <c r="A4" s="82" t="s">
        <v>264</v>
      </c>
      <c r="B4" s="82"/>
      <c r="C4" s="82"/>
      <c r="D4" s="82"/>
      <c r="E4" s="82"/>
    </row>
    <row r="5" spans="1:7" x14ac:dyDescent="0.25">
      <c r="A5" s="82" t="s">
        <v>3</v>
      </c>
      <c r="B5" s="82"/>
      <c r="C5" s="82"/>
      <c r="D5" s="82"/>
      <c r="E5" s="82"/>
    </row>
    <row r="6" spans="1:7" x14ac:dyDescent="0.25">
      <c r="A6" s="90">
        <v>2021</v>
      </c>
      <c r="B6" s="90"/>
      <c r="C6" s="90"/>
      <c r="D6" s="90"/>
      <c r="E6" s="90"/>
    </row>
    <row r="8" spans="1:7" ht="39" customHeight="1" x14ac:dyDescent="0.25">
      <c r="A8" s="25" t="s">
        <v>260</v>
      </c>
      <c r="B8" s="85"/>
      <c r="C8" s="86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Balance General ENERO 22</vt:lpstr>
      <vt:lpstr>Balance General febrero 22 </vt:lpstr>
      <vt:lpstr>Balance General marzo 22</vt:lpstr>
      <vt:lpstr>Estado de Resultado ENERO 2022</vt:lpstr>
      <vt:lpstr>Estado de Resultado FEBRERO </vt:lpstr>
      <vt:lpstr>Estado de Resultado MARZO2022</vt:lpstr>
      <vt:lpstr>Bsalance General Marzo</vt:lpstr>
      <vt:lpstr>estado de resultado  marzo</vt:lpstr>
      <vt:lpstr>Hoja1</vt:lpstr>
      <vt:lpstr>'estado de resultado  marzo'!Área_de_impresión</vt:lpstr>
      <vt:lpstr>'Estado de Resultado ENERO 2022'!Área_de_impresión</vt:lpstr>
      <vt:lpstr>'Estado de Resultado FEBRERO '!Área_de_impresión</vt:lpstr>
      <vt:lpstr>'Estado de Resultado MARZO2022'!Área_de_impresión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2022-04-06T14:00:54Z</cp:lastPrinted>
  <dcterms:created xsi:type="dcterms:W3CDTF">2018-04-03T17:21:59Z</dcterms:created>
  <dcterms:modified xsi:type="dcterms:W3CDTF">2024-09-04T18:03:34Z</dcterms:modified>
</cp:coreProperties>
</file>