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3" activeTab="13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state="hidden" r:id="rId6"/>
    <sheet name="ESTADO DE RESULTADOS 100-2087 A" sheetId="6" state="hidden" r:id="rId7"/>
    <sheet name="BALANCE GENERAL ABRIL" sheetId="9" state="hidden" r:id="rId8"/>
    <sheet name="ESTADO DE RESULTADOS M" sheetId="8" state="hidden" r:id="rId9"/>
    <sheet name="BALANCE GENERAL MAYO" sheetId="10" state="hidden" r:id="rId10"/>
    <sheet name="ESTADO DE RESULTADOS J" sheetId="11" state="hidden" r:id="rId11"/>
    <sheet name="BALANCE GENERAL JUNIO" sheetId="12" state="hidden" r:id="rId12"/>
    <sheet name="ESTADO DE RESULTADOS JULIO" sheetId="13" state="hidden" r:id="rId13"/>
    <sheet name="BALANCE GENERAL JULIO" sheetId="14" r:id="rId14"/>
    <sheet name="Sheet1" sheetId="15" state="hidden" r:id="rId15"/>
    <sheet name="Sheet2" sheetId="16" state="hidden" r:id="rId16"/>
  </sheets>
  <externalReferences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14" l="1"/>
  <c r="Z39" i="14"/>
  <c r="Z12" i="14"/>
  <c r="Z15" i="14" s="1"/>
  <c r="Z23" i="14" s="1"/>
  <c r="D189" i="13" l="1"/>
  <c r="D113" i="13"/>
  <c r="D101" i="13" s="1"/>
  <c r="D42" i="13"/>
  <c r="D41" i="13"/>
  <c r="D40" i="13"/>
  <c r="D18" i="13"/>
  <c r="U40" i="16"/>
  <c r="S40" i="16"/>
  <c r="P40" i="16"/>
  <c r="O40" i="16"/>
  <c r="M40" i="16"/>
  <c r="L40" i="16"/>
  <c r="K40" i="16"/>
  <c r="J40" i="16"/>
  <c r="I40" i="16"/>
  <c r="G40" i="16"/>
  <c r="F40" i="16"/>
  <c r="D40" i="16"/>
  <c r="B40" i="16"/>
  <c r="Y39" i="16"/>
  <c r="H39" i="16"/>
  <c r="C39" i="16"/>
  <c r="B39" i="16"/>
  <c r="Z38" i="16"/>
  <c r="Y38" i="16"/>
  <c r="H38" i="16"/>
  <c r="H40" i="16" s="1"/>
  <c r="V37" i="16"/>
  <c r="W37" i="16" s="1"/>
  <c r="T37" i="16"/>
  <c r="T40" i="16" s="1"/>
  <c r="Q37" i="16"/>
  <c r="Q40" i="16" s="1"/>
  <c r="E37" i="16"/>
  <c r="E40" i="16" s="1"/>
  <c r="C37" i="16"/>
  <c r="C40" i="16" s="1"/>
  <c r="E36" i="16"/>
  <c r="C36" i="16"/>
  <c r="Z30" i="16"/>
  <c r="Z33" i="16" s="1"/>
  <c r="Y30" i="16"/>
  <c r="Y33" i="16" s="1"/>
  <c r="X30" i="16"/>
  <c r="X33" i="16" s="1"/>
  <c r="W30" i="16"/>
  <c r="W33" i="16" s="1"/>
  <c r="V30" i="16"/>
  <c r="V33" i="16" s="1"/>
  <c r="T30" i="16"/>
  <c r="T33" i="16" s="1"/>
  <c r="S30" i="16"/>
  <c r="S33" i="16" s="1"/>
  <c r="S41" i="16" s="1"/>
  <c r="R30" i="16"/>
  <c r="R33" i="16" s="1"/>
  <c r="Q30" i="16"/>
  <c r="Q33" i="16" s="1"/>
  <c r="O30" i="16"/>
  <c r="O33" i="16" s="1"/>
  <c r="O41" i="16" s="1"/>
  <c r="M30" i="16"/>
  <c r="M33" i="16" s="1"/>
  <c r="M41" i="16" s="1"/>
  <c r="L30" i="16"/>
  <c r="L33" i="16" s="1"/>
  <c r="L41" i="16" s="1"/>
  <c r="K30" i="16"/>
  <c r="K33" i="16" s="1"/>
  <c r="K41" i="16" s="1"/>
  <c r="J30" i="16"/>
  <c r="J33" i="16" s="1"/>
  <c r="J41" i="16" s="1"/>
  <c r="H30" i="16"/>
  <c r="H33" i="16" s="1"/>
  <c r="H41" i="16" s="1"/>
  <c r="G30" i="16"/>
  <c r="G33" i="16" s="1"/>
  <c r="G41" i="16" s="1"/>
  <c r="G45" i="16" s="1"/>
  <c r="F30" i="16"/>
  <c r="F33" i="16" s="1"/>
  <c r="F41" i="16" s="1"/>
  <c r="E30" i="16"/>
  <c r="E33" i="16" s="1"/>
  <c r="E41" i="16" s="1"/>
  <c r="D30" i="16"/>
  <c r="D33" i="16" s="1"/>
  <c r="D41" i="16" s="1"/>
  <c r="C30" i="16"/>
  <c r="C33" i="16" s="1"/>
  <c r="C41" i="16" s="1"/>
  <c r="G29" i="16"/>
  <c r="B29" i="16"/>
  <c r="B30" i="16" s="1"/>
  <c r="B33" i="16" s="1"/>
  <c r="B41" i="16" s="1"/>
  <c r="Y27" i="16"/>
  <c r="U27" i="16"/>
  <c r="U30" i="16" s="1"/>
  <c r="U33" i="16" s="1"/>
  <c r="U41" i="16" s="1"/>
  <c r="U43" i="16" s="1"/>
  <c r="Q27" i="16"/>
  <c r="P27" i="16"/>
  <c r="P30" i="16" s="1"/>
  <c r="P33" i="16" s="1"/>
  <c r="P41" i="16" s="1"/>
  <c r="O27" i="16"/>
  <c r="L27" i="16"/>
  <c r="I27" i="16"/>
  <c r="I30" i="16" s="1"/>
  <c r="I33" i="16" s="1"/>
  <c r="I41" i="16" s="1"/>
  <c r="Z22" i="16"/>
  <c r="Y22" i="16"/>
  <c r="X22" i="16"/>
  <c r="W22" i="16"/>
  <c r="V22" i="16"/>
  <c r="T22" i="16"/>
  <c r="O22" i="16"/>
  <c r="L22" i="16"/>
  <c r="J22" i="16"/>
  <c r="I22" i="16"/>
  <c r="C22" i="16"/>
  <c r="K20" i="16"/>
  <c r="I20" i="16"/>
  <c r="G20" i="16"/>
  <c r="F20" i="16"/>
  <c r="F22" i="16" s="1"/>
  <c r="E20" i="16"/>
  <c r="V19" i="16"/>
  <c r="U19" i="16"/>
  <c r="S19" i="16"/>
  <c r="S22" i="16" s="1"/>
  <c r="R19" i="16"/>
  <c r="R22" i="16" s="1"/>
  <c r="Q19" i="16"/>
  <c r="P19" i="16"/>
  <c r="M19" i="16"/>
  <c r="K19" i="16"/>
  <c r="I19" i="16"/>
  <c r="H19" i="16"/>
  <c r="G19" i="16"/>
  <c r="E19" i="16"/>
  <c r="D19" i="16"/>
  <c r="D22" i="16" s="1"/>
  <c r="C19" i="16"/>
  <c r="B19" i="16"/>
  <c r="U18" i="16"/>
  <c r="U22" i="16" s="1"/>
  <c r="R18" i="16"/>
  <c r="Q18" i="16"/>
  <c r="Q22" i="16" s="1"/>
  <c r="P18" i="16"/>
  <c r="P22" i="16" s="1"/>
  <c r="M18" i="16"/>
  <c r="M22" i="16" s="1"/>
  <c r="K18" i="16"/>
  <c r="K22" i="16" s="1"/>
  <c r="I18" i="16"/>
  <c r="H18" i="16"/>
  <c r="H22" i="16" s="1"/>
  <c r="G18" i="16"/>
  <c r="G22" i="16" s="1"/>
  <c r="F18" i="16"/>
  <c r="E18" i="16"/>
  <c r="E22" i="16" s="1"/>
  <c r="B18" i="16"/>
  <c r="B22" i="16" s="1"/>
  <c r="Z15" i="16"/>
  <c r="Z23" i="16" s="1"/>
  <c r="U15" i="16"/>
  <c r="U23" i="16" s="1"/>
  <c r="T15" i="16"/>
  <c r="T23" i="16" s="1"/>
  <c r="S15" i="16"/>
  <c r="S23" i="16" s="1"/>
  <c r="R15" i="16"/>
  <c r="R23" i="16" s="1"/>
  <c r="Q15" i="16"/>
  <c r="P15" i="16"/>
  <c r="O15" i="16"/>
  <c r="O23" i="16" s="1"/>
  <c r="O43" i="16" s="1"/>
  <c r="K15" i="16"/>
  <c r="J15" i="16"/>
  <c r="J23" i="16" s="1"/>
  <c r="J43" i="16" s="1"/>
  <c r="I15" i="16"/>
  <c r="I23" i="16" s="1"/>
  <c r="H15" i="16"/>
  <c r="G15" i="16"/>
  <c r="G23" i="16" s="1"/>
  <c r="F15" i="16"/>
  <c r="D15" i="16"/>
  <c r="D23" i="16" s="1"/>
  <c r="C15" i="16"/>
  <c r="C23" i="16" s="1"/>
  <c r="B15" i="16"/>
  <c r="Y14" i="16"/>
  <c r="X14" i="16"/>
  <c r="X15" i="16" s="1"/>
  <c r="X23" i="16" s="1"/>
  <c r="W14" i="16"/>
  <c r="V14" i="16"/>
  <c r="Y11" i="16"/>
  <c r="Y15" i="16" s="1"/>
  <c r="Y23" i="16" s="1"/>
  <c r="X11" i="16"/>
  <c r="W11" i="16"/>
  <c r="W15" i="16" s="1"/>
  <c r="W23" i="16" s="1"/>
  <c r="V11" i="16"/>
  <c r="V15" i="16" s="1"/>
  <c r="V23" i="16" s="1"/>
  <c r="M11" i="16"/>
  <c r="M15" i="16" s="1"/>
  <c r="M23" i="16" s="1"/>
  <c r="L11" i="16"/>
  <c r="L15" i="16" s="1"/>
  <c r="L23" i="16" s="1"/>
  <c r="I11" i="16"/>
  <c r="E11" i="16"/>
  <c r="E15" i="16" s="1"/>
  <c r="B11" i="16"/>
  <c r="D211" i="15"/>
  <c r="D187" i="15"/>
  <c r="D214" i="15" s="1"/>
  <c r="E177" i="15"/>
  <c r="E174" i="15"/>
  <c r="D156" i="15"/>
  <c r="D101" i="15"/>
  <c r="D43" i="15"/>
  <c r="D17" i="15"/>
  <c r="D16" i="15"/>
  <c r="E16" i="15" s="1"/>
  <c r="E15" i="15"/>
  <c r="Z39" i="12"/>
  <c r="Z19" i="12"/>
  <c r="Z12" i="12"/>
  <c r="D42" i="11"/>
  <c r="D41" i="11"/>
  <c r="D17" i="11" s="1"/>
  <c r="D40" i="11"/>
  <c r="D18" i="11"/>
  <c r="D187" i="11"/>
  <c r="D101" i="11"/>
  <c r="D43" i="11"/>
  <c r="D212" i="11"/>
  <c r="U40" i="14"/>
  <c r="S40" i="14"/>
  <c r="P40" i="14"/>
  <c r="O40" i="14"/>
  <c r="M40" i="14"/>
  <c r="L40" i="14"/>
  <c r="K40" i="14"/>
  <c r="J40" i="14"/>
  <c r="I40" i="14"/>
  <c r="G40" i="14"/>
  <c r="F40" i="14"/>
  <c r="D40" i="14"/>
  <c r="B40" i="14"/>
  <c r="Y39" i="14"/>
  <c r="H39" i="14"/>
  <c r="C39" i="14"/>
  <c r="B39" i="14"/>
  <c r="Z38" i="14"/>
  <c r="Y38" i="14"/>
  <c r="H38" i="14"/>
  <c r="H40" i="14" s="1"/>
  <c r="W37" i="14"/>
  <c r="X37" i="14" s="1"/>
  <c r="V37" i="14"/>
  <c r="V40" i="14" s="1"/>
  <c r="T37" i="14"/>
  <c r="T40" i="14" s="1"/>
  <c r="R37" i="14"/>
  <c r="R40" i="14" s="1"/>
  <c r="Q37" i="14"/>
  <c r="Q40" i="14" s="1"/>
  <c r="E37" i="14"/>
  <c r="C37" i="14"/>
  <c r="E36" i="14"/>
  <c r="E40" i="14" s="1"/>
  <c r="C36" i="14"/>
  <c r="C40" i="14" s="1"/>
  <c r="Z30" i="14"/>
  <c r="Z33" i="14" s="1"/>
  <c r="Y30" i="14"/>
  <c r="Y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R41" i="14" s="1"/>
  <c r="R43" i="14" s="1"/>
  <c r="Q30" i="14"/>
  <c r="Q33" i="14" s="1"/>
  <c r="Q41" i="14" s="1"/>
  <c r="Q43" i="14" s="1"/>
  <c r="O30" i="14"/>
  <c r="O33" i="14" s="1"/>
  <c r="O41" i="14" s="1"/>
  <c r="M30" i="14"/>
  <c r="M33" i="14" s="1"/>
  <c r="M41" i="14" s="1"/>
  <c r="L30" i="14"/>
  <c r="L33" i="14" s="1"/>
  <c r="L41" i="14" s="1"/>
  <c r="K30" i="14"/>
  <c r="K33" i="14" s="1"/>
  <c r="K41" i="14" s="1"/>
  <c r="J30" i="14"/>
  <c r="J33" i="14" s="1"/>
  <c r="J41" i="14" s="1"/>
  <c r="H30" i="14"/>
  <c r="H33" i="14" s="1"/>
  <c r="H41" i="14" s="1"/>
  <c r="G30" i="14"/>
  <c r="G33" i="14" s="1"/>
  <c r="G41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C41" i="14" s="1"/>
  <c r="G29" i="14"/>
  <c r="B29" i="14"/>
  <c r="B30" i="14" s="1"/>
  <c r="B33" i="14" s="1"/>
  <c r="B41" i="14" s="1"/>
  <c r="Y27" i="14"/>
  <c r="U27" i="14"/>
  <c r="U30" i="14" s="1"/>
  <c r="U33" i="14" s="1"/>
  <c r="U41" i="14" s="1"/>
  <c r="Q27" i="14"/>
  <c r="P27" i="14"/>
  <c r="P30" i="14" s="1"/>
  <c r="P33" i="14" s="1"/>
  <c r="P41" i="14" s="1"/>
  <c r="O27" i="14"/>
  <c r="L27" i="14"/>
  <c r="I27" i="14"/>
  <c r="I30" i="14" s="1"/>
  <c r="I33" i="14" s="1"/>
  <c r="I41" i="14" s="1"/>
  <c r="Y22" i="14"/>
  <c r="X22" i="14"/>
  <c r="W22" i="14"/>
  <c r="V22" i="14"/>
  <c r="T22" i="14"/>
  <c r="O22" i="14"/>
  <c r="L22" i="14"/>
  <c r="J22" i="14"/>
  <c r="K20" i="14"/>
  <c r="I20" i="14"/>
  <c r="G20" i="14"/>
  <c r="G22" i="14" s="1"/>
  <c r="F20" i="14"/>
  <c r="F22" i="14" s="1"/>
  <c r="E20" i="14"/>
  <c r="V19" i="14"/>
  <c r="U19" i="14"/>
  <c r="S19" i="14"/>
  <c r="S22" i="14" s="1"/>
  <c r="R19" i="14"/>
  <c r="R22" i="14" s="1"/>
  <c r="Q19" i="14"/>
  <c r="Q22" i="14" s="1"/>
  <c r="P19" i="14"/>
  <c r="P22" i="14" s="1"/>
  <c r="M19" i="14"/>
  <c r="K19" i="14"/>
  <c r="I19" i="14"/>
  <c r="H19" i="14"/>
  <c r="G19" i="14"/>
  <c r="E19" i="14"/>
  <c r="E22" i="14" s="1"/>
  <c r="D19" i="14"/>
  <c r="D22" i="14" s="1"/>
  <c r="C19" i="14"/>
  <c r="C22" i="14" s="1"/>
  <c r="B19" i="14"/>
  <c r="U18" i="14"/>
  <c r="U22" i="14" s="1"/>
  <c r="R18" i="14"/>
  <c r="Q18" i="14"/>
  <c r="P18" i="14"/>
  <c r="M18" i="14"/>
  <c r="M22" i="14" s="1"/>
  <c r="K18" i="14"/>
  <c r="K22" i="14" s="1"/>
  <c r="I18" i="14"/>
  <c r="I22" i="14" s="1"/>
  <c r="H18" i="14"/>
  <c r="H22" i="14" s="1"/>
  <c r="G18" i="14"/>
  <c r="F18" i="14"/>
  <c r="E18" i="14"/>
  <c r="B18" i="14"/>
  <c r="B22" i="14" s="1"/>
  <c r="X15" i="14"/>
  <c r="X23" i="14" s="1"/>
  <c r="U15" i="14"/>
  <c r="U23" i="14" s="1"/>
  <c r="T15" i="14"/>
  <c r="T23" i="14" s="1"/>
  <c r="S15" i="14"/>
  <c r="S23" i="14" s="1"/>
  <c r="R15" i="14"/>
  <c r="R23" i="14" s="1"/>
  <c r="Q15" i="14"/>
  <c r="Q23" i="14" s="1"/>
  <c r="P15" i="14"/>
  <c r="O15" i="14"/>
  <c r="O23" i="14" s="1"/>
  <c r="K15" i="14"/>
  <c r="K23" i="14" s="1"/>
  <c r="K43" i="14" s="1"/>
  <c r="J15" i="14"/>
  <c r="J23" i="14" s="1"/>
  <c r="J43" i="14" s="1"/>
  <c r="H15" i="14"/>
  <c r="H23" i="14" s="1"/>
  <c r="G15" i="14"/>
  <c r="F15" i="14"/>
  <c r="D15" i="14"/>
  <c r="D23" i="14" s="1"/>
  <c r="D42" i="14" s="1"/>
  <c r="C15" i="14"/>
  <c r="X14" i="14"/>
  <c r="Y14" i="14" s="1"/>
  <c r="W14" i="14"/>
  <c r="W15" i="14" s="1"/>
  <c r="W23" i="14" s="1"/>
  <c r="V14" i="14"/>
  <c r="V15" i="14" s="1"/>
  <c r="V23" i="14" s="1"/>
  <c r="Y11" i="14"/>
  <c r="Y15" i="14" s="1"/>
  <c r="Y23" i="14" s="1"/>
  <c r="X11" i="14"/>
  <c r="W11" i="14"/>
  <c r="V11" i="14"/>
  <c r="M11" i="14"/>
  <c r="M15" i="14" s="1"/>
  <c r="M23" i="14" s="1"/>
  <c r="L11" i="14"/>
  <c r="L15" i="14" s="1"/>
  <c r="L23" i="14" s="1"/>
  <c r="I11" i="14"/>
  <c r="I15" i="14" s="1"/>
  <c r="E11" i="14"/>
  <c r="E15" i="14" s="1"/>
  <c r="E23" i="14" s="1"/>
  <c r="B11" i="14"/>
  <c r="B15" i="14" s="1"/>
  <c r="B23" i="14" s="1"/>
  <c r="B42" i="14" s="1"/>
  <c r="D215" i="13"/>
  <c r="E176" i="13"/>
  <c r="E179" i="13" s="1"/>
  <c r="D157" i="13"/>
  <c r="D43" i="13"/>
  <c r="E15" i="13"/>
  <c r="Z39" i="10"/>
  <c r="Z12" i="10"/>
  <c r="E180" i="8"/>
  <c r="D180" i="8"/>
  <c r="D156" i="8"/>
  <c r="D113" i="8"/>
  <c r="D101" i="8" s="1"/>
  <c r="D59" i="8"/>
  <c r="D42" i="8"/>
  <c r="D41" i="8"/>
  <c r="D40" i="8"/>
  <c r="D18" i="8"/>
  <c r="D17" i="8" s="1"/>
  <c r="D188" i="8"/>
  <c r="D43" i="8"/>
  <c r="D218" i="13" l="1"/>
  <c r="D17" i="13"/>
  <c r="D16" i="13" s="1"/>
  <c r="E16" i="13" s="1"/>
  <c r="E181" i="13" s="1"/>
  <c r="D42" i="16"/>
  <c r="P23" i="16"/>
  <c r="P43" i="16" s="1"/>
  <c r="H43" i="16"/>
  <c r="S43" i="16"/>
  <c r="F23" i="16"/>
  <c r="F42" i="16" s="1"/>
  <c r="Q23" i="16"/>
  <c r="T41" i="16"/>
  <c r="T43" i="16" s="1"/>
  <c r="E23" i="16"/>
  <c r="E42" i="16" s="1"/>
  <c r="I43" i="16"/>
  <c r="W41" i="16"/>
  <c r="W43" i="16" s="1"/>
  <c r="L42" i="16"/>
  <c r="X37" i="16"/>
  <c r="W40" i="16"/>
  <c r="B23" i="16"/>
  <c r="B42" i="16" s="1"/>
  <c r="K23" i="16"/>
  <c r="K43" i="16" s="1"/>
  <c r="Q41" i="16"/>
  <c r="Q43" i="16" s="1"/>
  <c r="H23" i="16"/>
  <c r="C42" i="16"/>
  <c r="R37" i="16"/>
  <c r="R40" i="16" s="1"/>
  <c r="R41" i="16" s="1"/>
  <c r="R43" i="16" s="1"/>
  <c r="V40" i="16"/>
  <c r="V41" i="16" s="1"/>
  <c r="V43" i="16" s="1"/>
  <c r="E179" i="15"/>
  <c r="D179" i="15"/>
  <c r="D215" i="11"/>
  <c r="D16" i="11"/>
  <c r="I43" i="14"/>
  <c r="V41" i="14"/>
  <c r="V43" i="14" s="1"/>
  <c r="F23" i="14"/>
  <c r="F42" i="14" s="1"/>
  <c r="W41" i="14"/>
  <c r="W43" i="14" s="1"/>
  <c r="G23" i="14"/>
  <c r="E42" i="14"/>
  <c r="L42" i="14"/>
  <c r="H43" i="14"/>
  <c r="S43" i="14"/>
  <c r="I23" i="14"/>
  <c r="U43" i="14"/>
  <c r="G45" i="14"/>
  <c r="X40" i="14"/>
  <c r="X41" i="14" s="1"/>
  <c r="X43" i="14" s="1"/>
  <c r="Y37" i="14"/>
  <c r="O43" i="14"/>
  <c r="C23" i="14"/>
  <c r="C42" i="14" s="1"/>
  <c r="P23" i="14"/>
  <c r="P43" i="14" s="1"/>
  <c r="T41" i="14"/>
  <c r="T43" i="14" s="1"/>
  <c r="W40" i="14"/>
  <c r="V40" i="12"/>
  <c r="U40" i="12"/>
  <c r="S40" i="12"/>
  <c r="P40" i="12"/>
  <c r="O40" i="12"/>
  <c r="M40" i="12"/>
  <c r="L40" i="12"/>
  <c r="K40" i="12"/>
  <c r="J40" i="12"/>
  <c r="I40" i="12"/>
  <c r="G40" i="12"/>
  <c r="F40" i="12"/>
  <c r="E40" i="12"/>
  <c r="D40" i="12"/>
  <c r="Y39" i="12"/>
  <c r="H39" i="12"/>
  <c r="C39" i="12"/>
  <c r="B39" i="12"/>
  <c r="B40" i="12" s="1"/>
  <c r="Z38" i="12"/>
  <c r="Y38" i="12"/>
  <c r="H38" i="12"/>
  <c r="H40" i="12" s="1"/>
  <c r="V37" i="12"/>
  <c r="W37" i="12" s="1"/>
  <c r="T37" i="12"/>
  <c r="T40" i="12" s="1"/>
  <c r="Q37" i="12"/>
  <c r="Q40" i="12" s="1"/>
  <c r="E37" i="12"/>
  <c r="C37" i="12"/>
  <c r="C40" i="12" s="1"/>
  <c r="E36" i="12"/>
  <c r="C36" i="12"/>
  <c r="Z30" i="12"/>
  <c r="Z33" i="12" s="1"/>
  <c r="Y30" i="12"/>
  <c r="Y33" i="12" s="1"/>
  <c r="X30" i="12"/>
  <c r="X33" i="12" s="1"/>
  <c r="W30" i="12"/>
  <c r="W33" i="12" s="1"/>
  <c r="V30" i="12"/>
  <c r="V33" i="12" s="1"/>
  <c r="V41" i="12" s="1"/>
  <c r="U30" i="12"/>
  <c r="U33" i="12" s="1"/>
  <c r="U41" i="12" s="1"/>
  <c r="U43" i="12" s="1"/>
  <c r="T30" i="12"/>
  <c r="T33" i="12" s="1"/>
  <c r="S30" i="12"/>
  <c r="S33" i="12" s="1"/>
  <c r="S41" i="12" s="1"/>
  <c r="S43" i="12" s="1"/>
  <c r="R30" i="12"/>
  <c r="R33" i="12" s="1"/>
  <c r="O30" i="12"/>
  <c r="O33" i="12" s="1"/>
  <c r="O41" i="12" s="1"/>
  <c r="M30" i="12"/>
  <c r="M33" i="12" s="1"/>
  <c r="M41" i="12" s="1"/>
  <c r="L30" i="12"/>
  <c r="L33" i="12" s="1"/>
  <c r="L41" i="12" s="1"/>
  <c r="K30" i="12"/>
  <c r="K33" i="12" s="1"/>
  <c r="K41" i="12" s="1"/>
  <c r="J30" i="12"/>
  <c r="J33" i="12" s="1"/>
  <c r="J41" i="12" s="1"/>
  <c r="H30" i="12"/>
  <c r="H33" i="12" s="1"/>
  <c r="H41" i="12" s="1"/>
  <c r="G30" i="12"/>
  <c r="G33" i="12" s="1"/>
  <c r="G41" i="12" s="1"/>
  <c r="F30" i="12"/>
  <c r="F33" i="12" s="1"/>
  <c r="F41" i="12" s="1"/>
  <c r="E30" i="12"/>
  <c r="E33" i="12" s="1"/>
  <c r="E41" i="12" s="1"/>
  <c r="D30" i="12"/>
  <c r="D33" i="12" s="1"/>
  <c r="D41" i="12" s="1"/>
  <c r="C30" i="12"/>
  <c r="C33" i="12" s="1"/>
  <c r="G29" i="12"/>
  <c r="B29" i="12"/>
  <c r="B30" i="12" s="1"/>
  <c r="B33" i="12" s="1"/>
  <c r="B41" i="12" s="1"/>
  <c r="Y27" i="12"/>
  <c r="U27" i="12"/>
  <c r="P27" i="12"/>
  <c r="P30" i="12" s="1"/>
  <c r="P33" i="12" s="1"/>
  <c r="P41" i="12" s="1"/>
  <c r="O27" i="12"/>
  <c r="L27" i="12"/>
  <c r="I27" i="12"/>
  <c r="I30" i="12" s="1"/>
  <c r="I33" i="12" s="1"/>
  <c r="I41" i="12" s="1"/>
  <c r="Z22" i="12"/>
  <c r="Y22" i="12"/>
  <c r="X22" i="12"/>
  <c r="W22" i="12"/>
  <c r="V22" i="12"/>
  <c r="T22" i="12"/>
  <c r="O22" i="12"/>
  <c r="M22" i="12"/>
  <c r="L22" i="12"/>
  <c r="J22" i="12"/>
  <c r="H22" i="12"/>
  <c r="K20" i="12"/>
  <c r="I20" i="12"/>
  <c r="G20" i="12"/>
  <c r="F20" i="12"/>
  <c r="E20" i="12"/>
  <c r="E22" i="12" s="1"/>
  <c r="V19" i="12"/>
  <c r="U19" i="12"/>
  <c r="S19" i="12"/>
  <c r="S22" i="12" s="1"/>
  <c r="R19" i="12"/>
  <c r="R22" i="12" s="1"/>
  <c r="Q19" i="12"/>
  <c r="Q22" i="12" s="1"/>
  <c r="P19" i="12"/>
  <c r="P22" i="12" s="1"/>
  <c r="M19" i="12"/>
  <c r="K19" i="12"/>
  <c r="I19" i="12"/>
  <c r="H19" i="12"/>
  <c r="G19" i="12"/>
  <c r="E19" i="12"/>
  <c r="D19" i="12"/>
  <c r="D22" i="12" s="1"/>
  <c r="C19" i="12"/>
  <c r="C22" i="12" s="1"/>
  <c r="B19" i="12"/>
  <c r="U18" i="12"/>
  <c r="U22" i="12" s="1"/>
  <c r="R18" i="12"/>
  <c r="Q18" i="12"/>
  <c r="P18" i="12"/>
  <c r="M18" i="12"/>
  <c r="K18" i="12"/>
  <c r="K22" i="12" s="1"/>
  <c r="I18" i="12"/>
  <c r="I22" i="12" s="1"/>
  <c r="H18" i="12"/>
  <c r="G18" i="12"/>
  <c r="G22" i="12" s="1"/>
  <c r="F18" i="12"/>
  <c r="F22" i="12" s="1"/>
  <c r="E18" i="12"/>
  <c r="B18" i="12"/>
  <c r="B22" i="12" s="1"/>
  <c r="Z15" i="12"/>
  <c r="V15" i="12"/>
  <c r="V23" i="12" s="1"/>
  <c r="U15" i="12"/>
  <c r="U23" i="12" s="1"/>
  <c r="T15" i="12"/>
  <c r="T23" i="12" s="1"/>
  <c r="S15" i="12"/>
  <c r="S23" i="12" s="1"/>
  <c r="R15" i="12"/>
  <c r="Q15" i="12"/>
  <c r="Q23" i="12" s="1"/>
  <c r="P15" i="12"/>
  <c r="O15" i="12"/>
  <c r="O23" i="12" s="1"/>
  <c r="O43" i="12" s="1"/>
  <c r="M15" i="12"/>
  <c r="M23" i="12" s="1"/>
  <c r="K15" i="12"/>
  <c r="K23" i="12" s="1"/>
  <c r="K43" i="12" s="1"/>
  <c r="J15" i="12"/>
  <c r="J23" i="12" s="1"/>
  <c r="I15" i="12"/>
  <c r="H15" i="12"/>
  <c r="H23" i="12" s="1"/>
  <c r="G15" i="12"/>
  <c r="G23" i="12" s="1"/>
  <c r="F15" i="12"/>
  <c r="F23" i="12" s="1"/>
  <c r="F42" i="12" s="1"/>
  <c r="E15" i="12"/>
  <c r="E23" i="12" s="1"/>
  <c r="E42" i="12" s="1"/>
  <c r="D15" i="12"/>
  <c r="D23" i="12" s="1"/>
  <c r="C15" i="12"/>
  <c r="C23" i="12" s="1"/>
  <c r="Y14" i="12"/>
  <c r="X14" i="12"/>
  <c r="X15" i="12" s="1"/>
  <c r="X23" i="12" s="1"/>
  <c r="W14" i="12"/>
  <c r="V14" i="12"/>
  <c r="Y11" i="12"/>
  <c r="Y15" i="12" s="1"/>
  <c r="Y23" i="12" s="1"/>
  <c r="X11" i="12"/>
  <c r="W11" i="12"/>
  <c r="W15" i="12" s="1"/>
  <c r="W23" i="12" s="1"/>
  <c r="V11" i="12"/>
  <c r="M11" i="12"/>
  <c r="L11" i="12"/>
  <c r="L15" i="12" s="1"/>
  <c r="L23" i="12" s="1"/>
  <c r="L42" i="12" s="1"/>
  <c r="I11" i="12"/>
  <c r="E11" i="12"/>
  <c r="B11" i="12"/>
  <c r="B15" i="12" s="1"/>
  <c r="B23" i="12" s="1"/>
  <c r="E174" i="11"/>
  <c r="E177" i="11" s="1"/>
  <c r="D156" i="11"/>
  <c r="E15" i="11"/>
  <c r="Z30" i="9"/>
  <c r="Z23" i="9"/>
  <c r="U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T40" i="10" s="1"/>
  <c r="R37" i="10"/>
  <c r="R40" i="10" s="1"/>
  <c r="Q37" i="10"/>
  <c r="Q40" i="10" s="1"/>
  <c r="E37" i="10"/>
  <c r="C37" i="10"/>
  <c r="C40" i="10" s="1"/>
  <c r="E36" i="10"/>
  <c r="E40" i="10" s="1"/>
  <c r="C36" i="10"/>
  <c r="P33" i="10"/>
  <c r="P41" i="10" s="1"/>
  <c r="P43" i="10" s="1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T43" i="10" s="1"/>
  <c r="S30" i="10"/>
  <c r="S33" i="10" s="1"/>
  <c r="S41" i="10" s="1"/>
  <c r="R30" i="10"/>
  <c r="R33" i="10" s="1"/>
  <c r="P30" i="10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H41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Q41" i="10" s="1"/>
  <c r="P27" i="10"/>
  <c r="O27" i="10"/>
  <c r="L27" i="10"/>
  <c r="I27" i="10"/>
  <c r="I30" i="10" s="1"/>
  <c r="I33" i="10" s="1"/>
  <c r="I41" i="10" s="1"/>
  <c r="I43" i="10" s="1"/>
  <c r="Z22" i="10"/>
  <c r="Y22" i="10"/>
  <c r="X22" i="10"/>
  <c r="W22" i="10"/>
  <c r="T22" i="10"/>
  <c r="O22" i="10"/>
  <c r="M22" i="10"/>
  <c r="L22" i="10"/>
  <c r="J22" i="10"/>
  <c r="H22" i="10"/>
  <c r="K20" i="10"/>
  <c r="I20" i="10"/>
  <c r="G20" i="10"/>
  <c r="F20" i="10"/>
  <c r="E20" i="10"/>
  <c r="E22" i="10" s="1"/>
  <c r="V19" i="10"/>
  <c r="V22" i="10" s="1"/>
  <c r="U19" i="10"/>
  <c r="S19" i="10"/>
  <c r="S22" i="10" s="1"/>
  <c r="R19" i="10"/>
  <c r="Q19" i="10"/>
  <c r="Q22" i="10" s="1"/>
  <c r="P19" i="10"/>
  <c r="P22" i="10" s="1"/>
  <c r="M19" i="10"/>
  <c r="K19" i="10"/>
  <c r="I19" i="10"/>
  <c r="H19" i="10"/>
  <c r="G19" i="10"/>
  <c r="E19" i="10"/>
  <c r="D19" i="10"/>
  <c r="D22" i="10" s="1"/>
  <c r="C19" i="10"/>
  <c r="C22" i="10" s="1"/>
  <c r="B19" i="10"/>
  <c r="U18" i="10"/>
  <c r="U22" i="10" s="1"/>
  <c r="R18" i="10"/>
  <c r="R22" i="10" s="1"/>
  <c r="Q18" i="10"/>
  <c r="P18" i="10"/>
  <c r="M18" i="10"/>
  <c r="K18" i="10"/>
  <c r="K22" i="10" s="1"/>
  <c r="I18" i="10"/>
  <c r="I22" i="10" s="1"/>
  <c r="H18" i="10"/>
  <c r="G18" i="10"/>
  <c r="G22" i="10" s="1"/>
  <c r="F18" i="10"/>
  <c r="F22" i="10" s="1"/>
  <c r="E18" i="10"/>
  <c r="B18" i="10"/>
  <c r="B22" i="10" s="1"/>
  <c r="Z15" i="10"/>
  <c r="W15" i="10"/>
  <c r="W23" i="10" s="1"/>
  <c r="V15" i="10"/>
  <c r="U15" i="10"/>
  <c r="U23" i="10" s="1"/>
  <c r="T15" i="10"/>
  <c r="T23" i="10" s="1"/>
  <c r="S15" i="10"/>
  <c r="S23" i="10" s="1"/>
  <c r="R15" i="10"/>
  <c r="R23" i="10" s="1"/>
  <c r="Q15" i="10"/>
  <c r="P15" i="10"/>
  <c r="P23" i="10" s="1"/>
  <c r="O15" i="10"/>
  <c r="O23" i="10" s="1"/>
  <c r="O43" i="10" s="1"/>
  <c r="M15" i="10"/>
  <c r="M23" i="10" s="1"/>
  <c r="K15" i="10"/>
  <c r="K23" i="10" s="1"/>
  <c r="K43" i="10" s="1"/>
  <c r="J15" i="10"/>
  <c r="J23" i="10" s="1"/>
  <c r="H15" i="10"/>
  <c r="H23" i="10" s="1"/>
  <c r="G15" i="10"/>
  <c r="G23" i="10" s="1"/>
  <c r="F15" i="10"/>
  <c r="E15" i="10"/>
  <c r="E23" i="10" s="1"/>
  <c r="E42" i="10" s="1"/>
  <c r="D15" i="10"/>
  <c r="D23" i="10" s="1"/>
  <c r="D42" i="10" s="1"/>
  <c r="C15" i="10"/>
  <c r="C23" i="10" s="1"/>
  <c r="X14" i="10"/>
  <c r="Y14" i="10" s="1"/>
  <c r="W14" i="10"/>
  <c r="V14" i="10"/>
  <c r="Y11" i="10"/>
  <c r="Y15" i="10" s="1"/>
  <c r="Y23" i="10" s="1"/>
  <c r="X11" i="10"/>
  <c r="W11" i="10"/>
  <c r="V11" i="10"/>
  <c r="M11" i="10"/>
  <c r="L11" i="10"/>
  <c r="L15" i="10" s="1"/>
  <c r="L23" i="10" s="1"/>
  <c r="L42" i="10" s="1"/>
  <c r="I11" i="10"/>
  <c r="I15" i="10" s="1"/>
  <c r="I23" i="10" s="1"/>
  <c r="E11" i="10"/>
  <c r="B11" i="10"/>
  <c r="B15" i="10" s="1"/>
  <c r="B23" i="10" s="1"/>
  <c r="B42" i="10" s="1"/>
  <c r="D42" i="6"/>
  <c r="D41" i="6"/>
  <c r="D40" i="6"/>
  <c r="D18" i="6"/>
  <c r="U40" i="9"/>
  <c r="T40" i="9"/>
  <c r="S40" i="9"/>
  <c r="P40" i="9"/>
  <c r="O40" i="9"/>
  <c r="M40" i="9"/>
  <c r="L40" i="9"/>
  <c r="K40" i="9"/>
  <c r="J40" i="9"/>
  <c r="I40" i="9"/>
  <c r="G40" i="9"/>
  <c r="F40" i="9"/>
  <c r="D40" i="9"/>
  <c r="B40" i="9"/>
  <c r="Y39" i="9"/>
  <c r="H39" i="9"/>
  <c r="C39" i="9"/>
  <c r="B39" i="9"/>
  <c r="Z38" i="9"/>
  <c r="Y38" i="9"/>
  <c r="H38" i="9"/>
  <c r="H40" i="9" s="1"/>
  <c r="W37" i="9"/>
  <c r="X37" i="9" s="1"/>
  <c r="V37" i="9"/>
  <c r="V40" i="9" s="1"/>
  <c r="T37" i="9"/>
  <c r="Q37" i="9"/>
  <c r="Q40" i="9" s="1"/>
  <c r="E37" i="9"/>
  <c r="C37" i="9"/>
  <c r="E36" i="9"/>
  <c r="E40" i="9" s="1"/>
  <c r="C36" i="9"/>
  <c r="C40" i="9" s="1"/>
  <c r="Z33" i="9"/>
  <c r="X30" i="9"/>
  <c r="X33" i="9" s="1"/>
  <c r="W30" i="9"/>
  <c r="W33" i="9" s="1"/>
  <c r="V30" i="9"/>
  <c r="V33" i="9" s="1"/>
  <c r="U30" i="9"/>
  <c r="U33" i="9" s="1"/>
  <c r="U41" i="9" s="1"/>
  <c r="T30" i="9"/>
  <c r="T33" i="9" s="1"/>
  <c r="T41" i="9" s="1"/>
  <c r="S30" i="9"/>
  <c r="S33" i="9" s="1"/>
  <c r="S41" i="9" s="1"/>
  <c r="R30" i="9"/>
  <c r="R33" i="9" s="1"/>
  <c r="O30" i="9"/>
  <c r="O33" i="9" s="1"/>
  <c r="O41" i="9" s="1"/>
  <c r="M30" i="9"/>
  <c r="M33" i="9" s="1"/>
  <c r="M41" i="9" s="1"/>
  <c r="L30" i="9"/>
  <c r="L33" i="9" s="1"/>
  <c r="L41" i="9" s="1"/>
  <c r="K30" i="9"/>
  <c r="K33" i="9" s="1"/>
  <c r="K41" i="9" s="1"/>
  <c r="J30" i="9"/>
  <c r="J33" i="9" s="1"/>
  <c r="J41" i="9" s="1"/>
  <c r="H30" i="9"/>
  <c r="H33" i="9" s="1"/>
  <c r="H41" i="9" s="1"/>
  <c r="G30" i="9"/>
  <c r="G33" i="9" s="1"/>
  <c r="G41" i="9" s="1"/>
  <c r="F30" i="9"/>
  <c r="F33" i="9" s="1"/>
  <c r="F41" i="9" s="1"/>
  <c r="E30" i="9"/>
  <c r="E33" i="9" s="1"/>
  <c r="E41" i="9" s="1"/>
  <c r="D30" i="9"/>
  <c r="D33" i="9" s="1"/>
  <c r="D41" i="9" s="1"/>
  <c r="C30" i="9"/>
  <c r="C33" i="9" s="1"/>
  <c r="C41" i="9" s="1"/>
  <c r="B30" i="9"/>
  <c r="B33" i="9" s="1"/>
  <c r="B41" i="9" s="1"/>
  <c r="G29" i="9"/>
  <c r="B29" i="9"/>
  <c r="Y27" i="9"/>
  <c r="Y30" i="9" s="1"/>
  <c r="Y33" i="9" s="1"/>
  <c r="U27" i="9"/>
  <c r="P27" i="9"/>
  <c r="P30" i="9" s="1"/>
  <c r="P33" i="9" s="1"/>
  <c r="P41" i="9" s="1"/>
  <c r="O27" i="9"/>
  <c r="L27" i="9"/>
  <c r="I27" i="9"/>
  <c r="I30" i="9" s="1"/>
  <c r="I33" i="9" s="1"/>
  <c r="I41" i="9" s="1"/>
  <c r="Z22" i="9"/>
  <c r="Y22" i="9"/>
  <c r="X22" i="9"/>
  <c r="W22" i="9"/>
  <c r="V22" i="9"/>
  <c r="T22" i="9"/>
  <c r="O22" i="9"/>
  <c r="M22" i="9"/>
  <c r="L22" i="9"/>
  <c r="J22" i="9"/>
  <c r="C22" i="9"/>
  <c r="K20" i="9"/>
  <c r="I20" i="9"/>
  <c r="G20" i="9"/>
  <c r="F20" i="9"/>
  <c r="F22" i="9" s="1"/>
  <c r="E20" i="9"/>
  <c r="E22" i="9" s="1"/>
  <c r="V19" i="9"/>
  <c r="U19" i="9"/>
  <c r="S19" i="9"/>
  <c r="S22" i="9" s="1"/>
  <c r="R19" i="9"/>
  <c r="Q19" i="9"/>
  <c r="P19" i="9"/>
  <c r="P22" i="9" s="1"/>
  <c r="M19" i="9"/>
  <c r="K19" i="9"/>
  <c r="K22" i="9" s="1"/>
  <c r="I19" i="9"/>
  <c r="H19" i="9"/>
  <c r="G19" i="9"/>
  <c r="E19" i="9"/>
  <c r="D19" i="9"/>
  <c r="D22" i="9" s="1"/>
  <c r="C19" i="9"/>
  <c r="B19" i="9"/>
  <c r="U18" i="9"/>
  <c r="U22" i="9" s="1"/>
  <c r="R18" i="9"/>
  <c r="R22" i="9" s="1"/>
  <c r="Q18" i="9"/>
  <c r="Q22" i="9" s="1"/>
  <c r="P18" i="9"/>
  <c r="M18" i="9"/>
  <c r="K18" i="9"/>
  <c r="I18" i="9"/>
  <c r="I22" i="9" s="1"/>
  <c r="H18" i="9"/>
  <c r="H22" i="9" s="1"/>
  <c r="G18" i="9"/>
  <c r="G22" i="9" s="1"/>
  <c r="F18" i="9"/>
  <c r="E18" i="9"/>
  <c r="B18" i="9"/>
  <c r="B22" i="9" s="1"/>
  <c r="Z15" i="9"/>
  <c r="X15" i="9"/>
  <c r="X23" i="9" s="1"/>
  <c r="V15" i="9"/>
  <c r="V23" i="9" s="1"/>
  <c r="U15" i="9"/>
  <c r="U23" i="9" s="1"/>
  <c r="T15" i="9"/>
  <c r="T23" i="9" s="1"/>
  <c r="S15" i="9"/>
  <c r="S23" i="9" s="1"/>
  <c r="R15" i="9"/>
  <c r="R23" i="9" s="1"/>
  <c r="Q15" i="9"/>
  <c r="Q23" i="9" s="1"/>
  <c r="P15" i="9"/>
  <c r="O15" i="9"/>
  <c r="O23" i="9" s="1"/>
  <c r="O43" i="9" s="1"/>
  <c r="M15" i="9"/>
  <c r="M23" i="9" s="1"/>
  <c r="K15" i="9"/>
  <c r="K23" i="9" s="1"/>
  <c r="K43" i="9" s="1"/>
  <c r="J15" i="9"/>
  <c r="J23" i="9" s="1"/>
  <c r="J43" i="9" s="1"/>
  <c r="H15" i="9"/>
  <c r="G15" i="9"/>
  <c r="F15" i="9"/>
  <c r="E15" i="9"/>
  <c r="D15" i="9"/>
  <c r="D23" i="9" s="1"/>
  <c r="C15" i="9"/>
  <c r="C23" i="9" s="1"/>
  <c r="X14" i="9"/>
  <c r="Y14" i="9" s="1"/>
  <c r="W14" i="9"/>
  <c r="V14" i="9"/>
  <c r="Y11" i="9"/>
  <c r="Y15" i="9" s="1"/>
  <c r="Y23" i="9" s="1"/>
  <c r="X11" i="9"/>
  <c r="W11" i="9"/>
  <c r="W15" i="9" s="1"/>
  <c r="W23" i="9" s="1"/>
  <c r="V11" i="9"/>
  <c r="M11" i="9"/>
  <c r="L11" i="9"/>
  <c r="L15" i="9" s="1"/>
  <c r="L23" i="9" s="1"/>
  <c r="I11" i="9"/>
  <c r="I15" i="9" s="1"/>
  <c r="E11" i="9"/>
  <c r="B11" i="9"/>
  <c r="B15" i="9" s="1"/>
  <c r="B23" i="9" s="1"/>
  <c r="B42" i="9" s="1"/>
  <c r="D212" i="8"/>
  <c r="D215" i="8" s="1"/>
  <c r="E175" i="8"/>
  <c r="E178" i="8" s="1"/>
  <c r="D16" i="8"/>
  <c r="E16" i="8" s="1"/>
  <c r="E15" i="8"/>
  <c r="E15" i="4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187" i="6"/>
  <c r="E177" i="6"/>
  <c r="E174" i="6"/>
  <c r="D156" i="6"/>
  <c r="D101" i="6"/>
  <c r="D43" i="6"/>
  <c r="E15" i="6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H41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D181" i="13" l="1"/>
  <c r="X40" i="16"/>
  <c r="X41" i="16" s="1"/>
  <c r="X43" i="16" s="1"/>
  <c r="Y37" i="16"/>
  <c r="Z23" i="12"/>
  <c r="E16" i="11"/>
  <c r="Y40" i="14"/>
  <c r="Y41" i="14" s="1"/>
  <c r="Y43" i="14" s="1"/>
  <c r="Z37" i="14"/>
  <c r="Z40" i="14" s="1"/>
  <c r="Z41" i="14" s="1"/>
  <c r="Z23" i="10"/>
  <c r="I23" i="12"/>
  <c r="I43" i="12"/>
  <c r="C41" i="12"/>
  <c r="J43" i="12"/>
  <c r="C42" i="12"/>
  <c r="X37" i="12"/>
  <c r="W40" i="12"/>
  <c r="W41" i="12" s="1"/>
  <c r="W43" i="12" s="1"/>
  <c r="D42" i="12"/>
  <c r="G45" i="12"/>
  <c r="B42" i="12"/>
  <c r="P23" i="12"/>
  <c r="P43" i="12" s="1"/>
  <c r="H43" i="12"/>
  <c r="T41" i="12"/>
  <c r="T43" i="12" s="1"/>
  <c r="R23" i="12"/>
  <c r="V43" i="12"/>
  <c r="Q27" i="12"/>
  <c r="Q30" i="12" s="1"/>
  <c r="Q33" i="12" s="1"/>
  <c r="Q41" i="12" s="1"/>
  <c r="Q43" i="12" s="1"/>
  <c r="R37" i="12"/>
  <c r="R40" i="12" s="1"/>
  <c r="R41" i="12" s="1"/>
  <c r="R43" i="12" s="1"/>
  <c r="V41" i="10"/>
  <c r="V43" i="10" s="1"/>
  <c r="J43" i="10"/>
  <c r="C41" i="10"/>
  <c r="C42" i="10" s="1"/>
  <c r="V23" i="10"/>
  <c r="U43" i="10"/>
  <c r="G45" i="10"/>
  <c r="R41" i="10"/>
  <c r="R43" i="10" s="1"/>
  <c r="X37" i="10"/>
  <c r="W40" i="10"/>
  <c r="W41" i="10" s="1"/>
  <c r="W43" i="10" s="1"/>
  <c r="F23" i="10"/>
  <c r="F42" i="10" s="1"/>
  <c r="Q23" i="10"/>
  <c r="Q43" i="10" s="1"/>
  <c r="H43" i="10"/>
  <c r="S43" i="10"/>
  <c r="X15" i="10"/>
  <c r="X23" i="10" s="1"/>
  <c r="V40" i="10"/>
  <c r="D17" i="6"/>
  <c r="D16" i="6" s="1"/>
  <c r="E16" i="6" s="1"/>
  <c r="D179" i="6" s="1"/>
  <c r="D214" i="6"/>
  <c r="C42" i="9"/>
  <c r="X41" i="9"/>
  <c r="X43" i="9" s="1"/>
  <c r="D42" i="9"/>
  <c r="X40" i="9"/>
  <c r="Y37" i="9"/>
  <c r="E23" i="9"/>
  <c r="E42" i="9" s="1"/>
  <c r="P23" i="9"/>
  <c r="P43" i="9" s="1"/>
  <c r="L42" i="9"/>
  <c r="F23" i="9"/>
  <c r="F42" i="9" s="1"/>
  <c r="S43" i="9"/>
  <c r="G23" i="9"/>
  <c r="G45" i="9" s="1"/>
  <c r="T43" i="9"/>
  <c r="H23" i="9"/>
  <c r="H43" i="9" s="1"/>
  <c r="U43" i="9"/>
  <c r="I23" i="9"/>
  <c r="I43" i="9"/>
  <c r="V41" i="9"/>
  <c r="V43" i="9" s="1"/>
  <c r="Q27" i="9"/>
  <c r="Q30" i="9" s="1"/>
  <c r="Q33" i="9" s="1"/>
  <c r="Q41" i="9" s="1"/>
  <c r="Q43" i="9" s="1"/>
  <c r="R37" i="9"/>
  <c r="R40" i="9" s="1"/>
  <c r="R41" i="9" s="1"/>
  <c r="R43" i="9" s="1"/>
  <c r="W40" i="9"/>
  <c r="W41" i="9" s="1"/>
  <c r="W43" i="9" s="1"/>
  <c r="Z23" i="7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Y40" i="16" l="1"/>
  <c r="Y41" i="16" s="1"/>
  <c r="Y43" i="16" s="1"/>
  <c r="Z37" i="16"/>
  <c r="Z40" i="16" s="1"/>
  <c r="Z41" i="16" s="1"/>
  <c r="Z42" i="16" s="1"/>
  <c r="D179" i="11"/>
  <c r="E179" i="11"/>
  <c r="X40" i="12"/>
  <c r="X41" i="12" s="1"/>
  <c r="X43" i="12" s="1"/>
  <c r="Y37" i="12"/>
  <c r="X40" i="10"/>
  <c r="X41" i="10" s="1"/>
  <c r="X43" i="10" s="1"/>
  <c r="Y37" i="10"/>
  <c r="E179" i="6"/>
  <c r="Y40" i="9"/>
  <c r="Y41" i="9" s="1"/>
  <c r="Y43" i="9" s="1"/>
  <c r="Z37" i="9"/>
  <c r="Z40" i="9" s="1"/>
  <c r="Z41" i="9" s="1"/>
  <c r="X37" i="7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40" i="12" l="1"/>
  <c r="Y41" i="12" s="1"/>
  <c r="Y43" i="12" s="1"/>
  <c r="Z37" i="12"/>
  <c r="Z40" i="12" s="1"/>
  <c r="Z41" i="12" s="1"/>
  <c r="Y40" i="10"/>
  <c r="Y41" i="10" s="1"/>
  <c r="Y43" i="10" s="1"/>
  <c r="Z37" i="10"/>
  <c r="Z40" i="10" s="1"/>
  <c r="Z41" i="10" s="1"/>
  <c r="Z42" i="10" s="1"/>
  <c r="Y37" i="7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<sst xmlns="http://schemas.openxmlformats.org/spreadsheetml/2006/main" count="3174" uniqueCount="386">
  <si>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</si>
  <si>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</si>
  <si>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</si>
  <si>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</si>
  <si>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</si>
  <si>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</si>
  <si>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</si>
  <si>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</si>
  <si>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</si>
  <si>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</si>
  <si>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</si>
  <si>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</si>
  <si>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</si>
  <si>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</si>
  <si>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</si>
  <si>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</si>
  <si>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</si>
  <si>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</si>
  <si>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</si>
  <si>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</si>
  <si>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</si>
  <si>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</si>
  <si>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</si>
  <si>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</si>
  <si>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</si>
  <si>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</si>
  <si>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</si>
  <si>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</si>
  <si>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</si>
  <si>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</si>
  <si>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</si>
  <si>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</si>
  <si>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</si>
  <si>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</si>
  <si>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</si>
  <si>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</si>
  <si>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</si>
  <si>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</si>
  <si>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</si>
  <si>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</si>
  <si>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</si>
  <si>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</si>
  <si>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</si>
  <si>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</si>
  <si>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</si>
  <si>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</si>
  <si>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</si>
  <si>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</si>
  <si>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</si>
  <si>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</si>
  <si>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</si>
  <si>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</si>
  <si>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</si>
  <si>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</si>
  <si>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</si>
  <si>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</si>
  <si>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</si>
  <si>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</si>
  <si>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</si>
  <si>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</si>
  <si>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</si>
  <si>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</si>
  <si>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</si>
  <si>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</si>
  <si>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</si>
  <si>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</si>
  <si>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</si>
  <si>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</si>
  <si>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</si>
  <si>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</si>
  <si>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</si>
  <si>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</si>
  <si>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</si>
  <si>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</si>
  <si>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</si>
  <si>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</si>
  <si>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</si>
  <si>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</si>
  <si>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</si>
  <si>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</si>
  <si>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</si>
  <si>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</si>
  <si>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</si>
  <si>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</si>
  <si>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</si>
  <si>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</si>
  <si>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</si>
  <si>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</si>
  <si>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</si>
  <si>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</si>
  <si>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</si>
  <si>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</si>
  <si>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</si>
  <si>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</si>
  <si>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</si>
  <si>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</si>
  <si>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</si>
  <si>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</si>
  <si>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</si>
  <si>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</si>
  <si>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</si>
  <si>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</si>
  <si>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</si>
  <si>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</si>
  <si>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</si>
  <si>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</si>
  <si>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</si>
  <si>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</si>
  <si>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</si>
  <si>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</si>
  <si>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</si>
  <si>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</si>
  <si>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</si>
  <si>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</si>
  <si>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</si>
  <si>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</si>
  <si>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</si>
  <si>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</si>
  <si>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</si>
  <si>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</si>
  <si>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</si>
  <si>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</si>
  <si>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</si>
  <si>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</si>
  <si>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</si>
  <si>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</si>
  <si>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</si>
  <si>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</si>
  <si>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</si>
  <si>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</si>
  <si>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</si>
  <si>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</si>
  <si>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</si>
  <si>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</si>
  <si>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</si>
  <si>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</si>
  <si>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</si>
  <si>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</si>
  <si>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</si>
  <si>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</si>
  <si>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</si>
  <si>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</si>
  <si>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</si>
  <si>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</si>
  <si>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</si>
  <si>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</si>
  <si>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</si>
  <si>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</si>
  <si>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</si>
  <si>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</si>
  <si>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</si>
  <si>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</si>
  <si>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</si>
  <si>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</si>
  <si>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</si>
  <si>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</si>
  <si>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</si>
  <si>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</si>
  <si>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</si>
  <si>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</si>
  <si>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</si>
  <si>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</si>
  <si>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</si>
  <si>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</si>
  <si>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</si>
  <si>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</si>
  <si>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</si>
  <si>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</si>
  <si>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</si>
  <si>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</si>
  <si>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</si>
  <si>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</si>
  <si>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</si>
  <si>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</si>
  <si>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</si>
  <si>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</si>
  <si>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</si>
  <si>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</si>
  <si>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</si>
  <si>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</si>
  <si>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</si>
  <si>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</si>
  <si>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</si>
  <si>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</si>
  <si>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</si>
  <si>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</si>
  <si>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</si>
  <si>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</si>
  <si>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</si>
  <si>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</si>
  <si>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</si>
  <si>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</si>
  <si>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</si>
  <si>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</si>
  <si>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</si>
  <si>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</si>
  <si>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</si>
  <si>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</si>
  <si>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</si>
  <si>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</si>
  <si>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</si>
  <si>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</si>
  <si>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</si>
  <si>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</si>
  <si>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</si>
  <si>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</si>
  <si>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</si>
  <si>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</si>
  <si>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</si>
  <si>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</si>
  <si>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</si>
  <si>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</si>
  <si>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</si>
  <si>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</si>
  <si>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</si>
  <si>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</si>
  <si>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</si>
  <si>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</si>
  <si>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</si>
  <si>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</si>
  <si>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</si>
  <si>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</si>
  <si>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</si>
  <si>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</si>
  <si>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</si>
  <si>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</si>
  <si>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</si>
  <si>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</si>
  <si>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</si>
  <si>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</si>
  <si>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</si>
  <si>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</si>
  <si>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</si>
  <si>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</si>
  <si>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</si>
  <si>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</si>
  <si>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</si>
  <si>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</si>
  <si>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</si>
  <si>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</si>
  <si>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</si>
  <si>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</si>
  <si>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</si>
  <si>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</si>
  <si>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</si>
  <si>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</si>
  <si>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</si>
  <si>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</si>
  <si>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</si>
  <si>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</si>
  <si>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</si>
  <si>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</si>
  <si>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</si>
  <si>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</si>
  <si>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</si>
  <si>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</si>
  <si>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</si>
  <si>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</si>
  <si>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</si>
  <si>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</si>
  <si>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</si>
  <si>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</si>
  <si>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</si>
  <si>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</si>
  <si>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</si>
  <si>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</si>
  <si>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</si>
  <si>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</si>
  <si>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</si>
  <si>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</si>
  <si>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</si>
  <si>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</si>
  <si>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</si>
  <si>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</si>
  <si>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</si>
  <si>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</si>
  <si>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</si>
  <si>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</si>
  <si>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</si>
  <si>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</si>
  <si>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</si>
  <si>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</si>
  <si>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</si>
  <si>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</si>
  <si>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</si>
  <si>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</si>
  <si>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</si>
  <si>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</si>
  <si>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</si>
  <si>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</si>
  <si>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</si>
  <si>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</si>
  <si>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</si>
  <si>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</si>
  <si>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</si>
  <si>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</si>
  <si>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</si>
  <si>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</si>
  <si>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</si>
  <si>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</si>
  <si>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</si>
  <si>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</si>
  <si>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</si>
  <si>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</si>
  <si>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</si>
  <si>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</si>
  <si>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</si>
  <si>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</si>
  <si>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</si>
  <si>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</si>
  <si>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</si>
  <si>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</si>
  <si>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</si>
  <si>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</si>
  <si>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</si>
  <si>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</si>
  <si>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</si>
  <si>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</si>
  <si>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</si>
  <si>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</si>
  <si>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</si>
  <si>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</si>
  <si>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</si>
  <si>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</si>
  <si>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</si>
  <si>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</si>
  <si>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</si>
  <si>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</si>
  <si>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</si>
  <si>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</si>
  <si>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</si>
  <si>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</si>
  <si>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</si>
  <si>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</si>
  <si>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</si>
  <si>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</si>
  <si>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</si>
  <si>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</si>
  <si>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</si>
  <si>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</si>
  <si>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</si>
  <si>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</si>
  <si>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</si>
  <si>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</si>
  <si>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</si>
  <si>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</si>
  <si>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</si>
  <si>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</si>
  <si>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</si>
  <si>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</si>
  <si>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</si>
  <si>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</si>
  <si>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</si>
  <si>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</si>
  <si>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</si>
  <si>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</si>
  <si>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</si>
  <si>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</si>
  <si>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</si>
  <si>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</si>
  <si>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</si>
  <si>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</si>
  <si>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</si>
  <si>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</si>
  <si>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</si>
  <si>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</si>
  <si>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</si>
  <si>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</si>
  <si>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</si>
  <si>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</si>
  <si>
    <t>TOTAL PERIODO 2023 ABRIL</t>
  </si>
  <si>
    <t>MANT. Y REP. DE EQUIPOS DE TRANSPORTE</t>
  </si>
  <si>
    <t>SUELDOS AL PERSONAL PROBATORIO</t>
  </si>
  <si>
    <t>SUELDOS AL PERSONAL TEMPORAL</t>
  </si>
  <si>
    <t>Al 30/04/2023</t>
  </si>
  <si>
    <t>TOTAL PERIODO 2023 MAYO</t>
  </si>
  <si>
    <t>REPOSICION FONDO REPONIBLE</t>
  </si>
  <si>
    <t>Al 31/05/2023</t>
  </si>
  <si>
    <t>TOTAL PERIODO 2023 JUNIO</t>
  </si>
  <si>
    <t>MOBILIARIOS Y EQUIPOS RECREATIVOS</t>
  </si>
  <si>
    <t>Al 30/06/2023</t>
  </si>
  <si>
    <t>TOTAL PERIODO 2023 JULIO</t>
  </si>
  <si>
    <t>Al 31/07/2023</t>
  </si>
  <si>
    <t>UTILES Y MATERIALES DE ESCRITORIO</t>
  </si>
  <si>
    <t>OTROS MOBILIARIOS Y EQUIPOS EDUCACIONALES</t>
  </si>
  <si>
    <t>EQUIPOS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</si>
</sst>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4" fontId="12" fillId="2" borderId="3" xfId="0" applyNumberFormat="1" applyFont="1" applyFill="1" applyBorder="1" applyAlignment="1">
      <alignment horizontal="right" wrapText="1"/>
    </xf>
    <xf numFmtId="164" fontId="12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1531098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90E989-2356-4C64-8817-E4AEFF7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15962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57150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41E4A7-9EEF-4F95-B699-39483BA5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19050</xdr:rowOff>
    </xdr:from>
    <xdr:to>
      <xdr:col>0</xdr:col>
      <xdr:colOff>1200150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75A2E9-ECCE-4083-9323-B7D60F25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57175"/>
          <a:ext cx="1133474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514350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DED5C20-B87A-4B86-A608-287C7AE6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654175" cy="8000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114300</xdr:rowOff>
    </xdr:from>
    <xdr:to>
      <xdr:col>0</xdr:col>
      <xdr:colOff>1095375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BC6218-74FE-4451-85C8-4915D951A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352425"/>
          <a:ext cx="1028699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971550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CAD1EFF-7069-432B-B2A5-0EB2AD81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2111375" cy="8477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2750298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9969ED-7EF3-41C5-BA52-326333317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2226422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872191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1226298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7D391D-F8AF-473F-9989-28F459F9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600075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9883DD-7757-4407-95ED-477EF67A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49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27" workbookViewId="0">
      <selection activeCell="AE34" sqref="AE34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166300024.28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M'!D10</f>
        <v>352660341.00999999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22942623.68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541902988.96999991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552056660.45000005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-194451678.05000001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-50197061.68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861525007.95999992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1403427996.9299998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>
        <v>13006499.35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13006499.35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13006499.35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137458944.1-76087861.73</f>
        <v>61371082.36999999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1390421497.5799997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1403427996.9299996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D141" sqref="D141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2022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378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323395926.97000003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805150196.39999998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9518774.0399999991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1442027.56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1139506924.9699998</v>
      </c>
    </row>
    <row r="16" spans="1:7" x14ac:dyDescent="0.25">
      <c r="A16" s="29"/>
      <c r="B16" s="29"/>
      <c r="C16" s="34" t="s">
        <v>72</v>
      </c>
      <c r="D16" s="35">
        <f>+D17+D43+D101+D156+D187+D212</f>
        <v>59224063.669999994</v>
      </c>
      <c r="E16" s="35">
        <f>+D16</f>
        <v>59224063.669999994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40202062.57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20264551.2+1380000</f>
        <v>21644551.199999999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9152000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836000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403322.6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1757425.15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2094781+97842</f>
        <v>2192623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2103272.14+97980</f>
        <v>2201252.14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295708.48+15180</f>
        <v>310888.48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11542707.039999999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28411.64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64511.42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1579901.89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2225133.8199999998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14111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62950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240000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1457341.82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917679.16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1225000.01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115640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3604046.28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2082784.5299999998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219081.63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>
        <v>78500.05</v>
      </c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103545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11612.47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>
        <v>550</v>
      </c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552000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368000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>
        <v>12980</v>
      </c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>
        <v>27299.98</v>
      </c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28025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575250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68180.399999999994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37760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1080282861.2999997</v>
      </c>
      <c r="E179" s="44">
        <f>+E15-E16</f>
        <v>1080282861.2999997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9">
        <f>SUM(D188:D211)</f>
        <v>2415884.7999999998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2317826.7999999998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>
        <v>28792</v>
      </c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62401</v>
      </c>
      <c r="C194" s="26" t="s">
        <v>379</v>
      </c>
      <c r="D194" s="27">
        <v>69266</v>
      </c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2980624.73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2874374.73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>
        <v>106250</v>
      </c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+D187+D212</f>
        <v>5396509.5299999993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5" t="s">
        <v>350</v>
      </c>
      <c r="B218" s="75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6" t="s">
        <v>351</v>
      </c>
      <c r="B221" s="76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7" t="s">
        <v>352</v>
      </c>
      <c r="B222" s="77"/>
      <c r="C222" s="77" t="s">
        <v>357</v>
      </c>
      <c r="D222" s="77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7">
    <mergeCell ref="B179:C179"/>
    <mergeCell ref="A218:B218"/>
    <mergeCell ref="A221:B221"/>
    <mergeCell ref="A222:B222"/>
    <mergeCell ref="C222:D222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ignoredErrors>
    <ignoredError sqref="A11:A13 A18:A23 A26:A27 A32:A35 A39:A41 A44:A51 A53:A59 A63:A64 A67:A70 A72 A74 A77:A78 A80 A82:A86 A92:A93 A102:A130 A133:A159 A161:A167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3" workbookViewId="0">
      <selection activeCell="AD27" sqref="AD2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30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30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30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30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30" x14ac:dyDescent="0.25">
      <c r="A5" s="70" t="s">
        <v>380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30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30" x14ac:dyDescent="0.25">
      <c r="A7" s="1"/>
    </row>
    <row r="8" spans="1:30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8</v>
      </c>
    </row>
    <row r="9" spans="1:30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30" x14ac:dyDescent="0.25">
      <c r="A10" t="s">
        <v>20</v>
      </c>
    </row>
    <row r="11" spans="1:30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141858757.19999999</v>
      </c>
    </row>
    <row r="12" spans="1:30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J'!D10</f>
        <v>323395926.97000003</v>
      </c>
    </row>
    <row r="13" spans="1:30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26459606.079999998</v>
      </c>
    </row>
    <row r="14" spans="1:30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  <c r="AD14" s="13"/>
    </row>
    <row r="15" spans="1:30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491714290.25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752029977.85000002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f>65107624.7+1400000</f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-212890155.28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-52437124.149999999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1083864881.98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1575579172.23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18516.582999999999</v>
      </c>
    </row>
    <row r="28" spans="1:28" x14ac:dyDescent="0.25">
      <c r="A28" t="s">
        <v>34</v>
      </c>
      <c r="Z28" s="3">
        <v>9507139.0399999991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9525655.6229999997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9525655.6229999997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137458944.1+99544157.3</f>
        <v>237003101.39999998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1566053516.6099997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1575579172.2329996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workbookViewId="0">
      <selection activeCell="E171" sqref="E171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2022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381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211444764.62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840068601.65999997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6920013.8799999999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958860.06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1059392240.2199999</v>
      </c>
    </row>
    <row r="16" spans="1:7" x14ac:dyDescent="0.25">
      <c r="A16" s="29"/>
      <c r="B16" s="29"/>
      <c r="C16" s="34" t="s">
        <v>72</v>
      </c>
      <c r="D16" s="35">
        <f>+D17+D43+D101+D157+D189</f>
        <v>189489374.65000001</v>
      </c>
      <c r="E16" s="35">
        <f>+D16</f>
        <v>189489374.65000001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46346314.820000008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20805217.87+1378333.33</f>
        <v>22183551.200000003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8946000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8621554.1899999995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1632000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2118508.87+97723.83</f>
        <v>2216232.7000000002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2127033.47+97861.67</f>
        <v>2224895.14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299919.92+15161.67</f>
        <v>315081.58999999997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9274715.6099999994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10897.97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61789.84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1199022.03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2191886.67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99801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8657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34970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158454.01999999999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738859.77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>
        <v>992460</v>
      </c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138312.31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327640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3136534.4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175430.6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SUM(D102:D156)</f>
        <v>130691554.33000001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1225092.32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47259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81519120+43074720</f>
        <v>124593840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491924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16502.3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96000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824000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>
        <v>176740.48000000001</v>
      </c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129490.84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2663012.2000000002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39202</v>
      </c>
      <c r="C147" s="37" t="s">
        <v>383</v>
      </c>
      <c r="D147" s="27">
        <v>29667.09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285</v>
      </c>
      <c r="B149" s="29">
        <v>39501</v>
      </c>
      <c r="C149" s="37" t="s">
        <v>286</v>
      </c>
      <c r="D149" s="27">
        <v>43292.73</v>
      </c>
      <c r="E149" s="27"/>
      <c r="G149"/>
      <c r="H149"/>
      <c r="I149"/>
    </row>
    <row r="150" spans="1:9" s="2" customFormat="1" ht="18" customHeight="1" x14ac:dyDescent="0.25">
      <c r="A150" s="24" t="s">
        <v>287</v>
      </c>
      <c r="B150" s="24">
        <v>39601</v>
      </c>
      <c r="C150" s="26" t="s">
        <v>288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289</v>
      </c>
      <c r="B151" s="24">
        <v>39801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/>
      <c r="B152" s="24">
        <v>39802</v>
      </c>
      <c r="C152" s="26" t="s">
        <v>291</v>
      </c>
      <c r="D152" s="27">
        <v>173460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39901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39902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39904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39905</v>
      </c>
      <c r="C156" s="26" t="s">
        <v>296</v>
      </c>
      <c r="D156" s="27">
        <v>181273.37</v>
      </c>
      <c r="E156" s="27"/>
      <c r="G156"/>
      <c r="H156"/>
      <c r="I156"/>
    </row>
    <row r="157" spans="1:9" s="2" customFormat="1" ht="18" customHeight="1" x14ac:dyDescent="0.25">
      <c r="A157" s="29"/>
      <c r="B157" s="20">
        <v>4</v>
      </c>
      <c r="C157" s="34" t="s">
        <v>297</v>
      </c>
      <c r="D157" s="36">
        <f>SUM(D158:D180)</f>
        <v>1156033.1000000001</v>
      </c>
      <c r="E157" s="36"/>
      <c r="G157"/>
      <c r="H157"/>
      <c r="I157"/>
    </row>
    <row r="158" spans="1:9" s="2" customFormat="1" ht="18" customHeight="1" x14ac:dyDescent="0.25">
      <c r="A158" s="24" t="s">
        <v>298</v>
      </c>
      <c r="B158" s="24">
        <v>41103</v>
      </c>
      <c r="C158" s="26" t="s">
        <v>299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300</v>
      </c>
      <c r="B159" s="24">
        <v>41201</v>
      </c>
      <c r="C159" s="26" t="s">
        <v>301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302</v>
      </c>
      <c r="B160" s="24">
        <v>41202</v>
      </c>
      <c r="C160" s="26" t="s">
        <v>303</v>
      </c>
      <c r="D160" s="27"/>
      <c r="E160" s="27"/>
      <c r="G160"/>
      <c r="H160"/>
      <c r="I160"/>
    </row>
    <row r="161" spans="1:9" s="2" customFormat="1" ht="18" customHeight="1" x14ac:dyDescent="0.25">
      <c r="A161" s="24"/>
      <c r="B161" s="24">
        <v>41401</v>
      </c>
      <c r="C161" s="26" t="s">
        <v>304</v>
      </c>
      <c r="D161" s="28"/>
      <c r="E161" s="28"/>
      <c r="G161"/>
      <c r="H161"/>
      <c r="I161"/>
    </row>
    <row r="162" spans="1:9" s="2" customFormat="1" ht="18" customHeight="1" x14ac:dyDescent="0.25">
      <c r="A162" s="24" t="s">
        <v>305</v>
      </c>
      <c r="B162" s="24">
        <v>41402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41501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41601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421105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421903</v>
      </c>
      <c r="C167" s="26" t="s">
        <v>311</v>
      </c>
      <c r="D167" s="28"/>
      <c r="E167" s="28"/>
      <c r="G167"/>
      <c r="H167"/>
      <c r="I167"/>
    </row>
    <row r="168" spans="1:9" s="2" customFormat="1" ht="18" customHeight="1" x14ac:dyDescent="0.25">
      <c r="A168" s="24" t="s">
        <v>312</v>
      </c>
      <c r="B168" s="24">
        <v>44102</v>
      </c>
      <c r="C168" s="26" t="s">
        <v>313</v>
      </c>
      <c r="D168" s="28"/>
      <c r="E168" s="28"/>
      <c r="G168"/>
      <c r="H168"/>
      <c r="I168"/>
    </row>
    <row r="169" spans="1:9" s="2" customFormat="1" ht="18" customHeight="1" x14ac:dyDescent="0.25">
      <c r="A169" s="29"/>
      <c r="B169" s="29">
        <v>62501</v>
      </c>
      <c r="C169" s="37" t="s">
        <v>314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/>
      <c r="C170" s="37" t="s">
        <v>358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376</v>
      </c>
      <c r="D171" s="40">
        <v>1156033.1000000001</v>
      </c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82" t="s">
        <v>71</v>
      </c>
      <c r="C175" s="83"/>
      <c r="D175" s="43"/>
      <c r="E175" s="41"/>
      <c r="G175"/>
      <c r="H175"/>
      <c r="I175"/>
    </row>
    <row r="176" spans="1:9" s="2" customFormat="1" ht="18" customHeight="1" x14ac:dyDescent="0.25">
      <c r="A176" s="24"/>
      <c r="B176" s="82" t="s">
        <v>316</v>
      </c>
      <c r="C176" s="83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82" t="s">
        <v>39</v>
      </c>
      <c r="C178" s="83"/>
      <c r="D178" s="43"/>
      <c r="E178" s="24"/>
      <c r="G178"/>
      <c r="H178"/>
      <c r="I178"/>
    </row>
    <row r="179" spans="1:9" s="2" customFormat="1" ht="18" customHeight="1" x14ac:dyDescent="0.25">
      <c r="A179" s="24"/>
      <c r="B179" s="82" t="s">
        <v>316</v>
      </c>
      <c r="C179" s="83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73" t="s">
        <v>319</v>
      </c>
      <c r="C181" s="74"/>
      <c r="D181" s="44">
        <f>+E15-E16</f>
        <v>869902865.56999993</v>
      </c>
      <c r="E181" s="44">
        <f>+E15-E16</f>
        <v>869902865.56999993</v>
      </c>
      <c r="G181"/>
      <c r="H181"/>
      <c r="I181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x14ac:dyDescent="0.25">
      <c r="A189" s="34" t="s">
        <v>320</v>
      </c>
      <c r="B189" s="34">
        <v>6</v>
      </c>
      <c r="C189" s="34" t="s">
        <v>321</v>
      </c>
      <c r="D189" s="69">
        <f>SUM(D190:D214)</f>
        <v>2020756.79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>
        <v>55507.38</v>
      </c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90801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>
        <v>753271.41</v>
      </c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>
        <v>282020</v>
      </c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62401</v>
      </c>
      <c r="C196" s="26" t="s">
        <v>384</v>
      </c>
      <c r="D196" s="27">
        <v>162840</v>
      </c>
      <c r="E196" s="47"/>
      <c r="G196"/>
      <c r="H196"/>
      <c r="I196"/>
    </row>
    <row r="197" spans="1:9" s="2" customFormat="1" x14ac:dyDescent="0.25">
      <c r="A197" s="46"/>
      <c r="B197" s="24">
        <v>63201</v>
      </c>
      <c r="C197" s="26" t="s">
        <v>328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63401</v>
      </c>
      <c r="C198" s="26" t="s">
        <v>329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4">
        <v>64101</v>
      </c>
      <c r="C199" s="26" t="s">
        <v>330</v>
      </c>
      <c r="D199" s="27"/>
      <c r="E199" s="47"/>
      <c r="G199"/>
      <c r="H199"/>
      <c r="I199"/>
    </row>
    <row r="200" spans="1:9" s="2" customFormat="1" x14ac:dyDescent="0.25">
      <c r="A200" s="46"/>
      <c r="B200" s="24">
        <v>64601</v>
      </c>
      <c r="C200" s="26" t="s">
        <v>331</v>
      </c>
      <c r="D200" s="27"/>
      <c r="E200" s="47"/>
      <c r="G200"/>
      <c r="H200"/>
      <c r="I200"/>
    </row>
    <row r="201" spans="1:9" s="2" customFormat="1" x14ac:dyDescent="0.25">
      <c r="A201" s="46"/>
      <c r="B201" s="29">
        <v>64701</v>
      </c>
      <c r="C201" s="37" t="s">
        <v>332</v>
      </c>
      <c r="D201" s="27"/>
      <c r="E201" s="47"/>
      <c r="G201"/>
      <c r="H201"/>
      <c r="I201"/>
    </row>
    <row r="202" spans="1:9" s="2" customFormat="1" x14ac:dyDescent="0.25">
      <c r="A202" s="46">
        <v>1206010003</v>
      </c>
      <c r="B202" s="29">
        <v>64801</v>
      </c>
      <c r="C202" s="37" t="s">
        <v>333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65201</v>
      </c>
      <c r="C203" s="26" t="s">
        <v>334</v>
      </c>
      <c r="D203" s="27">
        <v>86730</v>
      </c>
      <c r="E203" s="47"/>
      <c r="G203"/>
      <c r="H203"/>
      <c r="I203"/>
    </row>
    <row r="204" spans="1:9" s="2" customFormat="1" x14ac:dyDescent="0.25">
      <c r="A204" s="46">
        <v>1206010001</v>
      </c>
      <c r="B204" s="24">
        <v>65401</v>
      </c>
      <c r="C204" s="26" t="s">
        <v>335</v>
      </c>
      <c r="D204" s="27"/>
      <c r="E204" s="47"/>
      <c r="G204"/>
      <c r="H204"/>
      <c r="I204"/>
    </row>
    <row r="205" spans="1:9" s="2" customFormat="1" x14ac:dyDescent="0.25">
      <c r="A205" s="46"/>
      <c r="B205" s="24">
        <v>65402</v>
      </c>
      <c r="C205" s="26" t="s">
        <v>385</v>
      </c>
      <c r="D205" s="27">
        <v>589587</v>
      </c>
      <c r="E205" s="47"/>
      <c r="G205"/>
      <c r="H205"/>
      <c r="I205"/>
    </row>
    <row r="206" spans="1:9" s="2" customFormat="1" x14ac:dyDescent="0.25">
      <c r="A206" s="46">
        <v>1206010006</v>
      </c>
      <c r="B206" s="24">
        <v>65501</v>
      </c>
      <c r="C206" s="26" t="s">
        <v>336</v>
      </c>
      <c r="D206" s="27"/>
      <c r="E206" s="47"/>
      <c r="G206"/>
      <c r="H206"/>
      <c r="I206"/>
    </row>
    <row r="207" spans="1:9" s="2" customFormat="1" x14ac:dyDescent="0.25">
      <c r="A207" s="46">
        <v>1206010001</v>
      </c>
      <c r="B207" s="24">
        <v>65601</v>
      </c>
      <c r="C207" s="26" t="s">
        <v>337</v>
      </c>
      <c r="D207" s="27"/>
      <c r="E207" s="47"/>
      <c r="G207"/>
      <c r="H207"/>
      <c r="I207"/>
    </row>
    <row r="208" spans="1:9" s="2" customFormat="1" x14ac:dyDescent="0.25">
      <c r="A208" s="46">
        <v>1206010008</v>
      </c>
      <c r="B208" s="24">
        <v>65701</v>
      </c>
      <c r="C208" s="26" t="s">
        <v>338</v>
      </c>
      <c r="D208" s="27"/>
      <c r="E208" s="47"/>
      <c r="G208"/>
      <c r="H208"/>
      <c r="I208"/>
    </row>
    <row r="209" spans="1:9" s="2" customFormat="1" x14ac:dyDescent="0.25">
      <c r="A209" s="46">
        <v>1206010001</v>
      </c>
      <c r="B209" s="24">
        <v>65801</v>
      </c>
      <c r="C209" s="26" t="s">
        <v>339</v>
      </c>
      <c r="D209" s="27"/>
      <c r="E209" s="47"/>
      <c r="G209"/>
      <c r="H209"/>
      <c r="I209"/>
    </row>
    <row r="210" spans="1:9" s="2" customFormat="1" x14ac:dyDescent="0.25">
      <c r="A210" s="46">
        <v>1206980001</v>
      </c>
      <c r="B210" s="24">
        <v>66201</v>
      </c>
      <c r="C210" s="26" t="s">
        <v>340</v>
      </c>
      <c r="D210" s="27"/>
      <c r="E210" s="47"/>
      <c r="G210"/>
      <c r="H210"/>
      <c r="I210"/>
    </row>
    <row r="211" spans="1:9" s="2" customFormat="1" x14ac:dyDescent="0.25">
      <c r="A211" s="46">
        <v>1208010003</v>
      </c>
      <c r="B211" s="24">
        <v>68301</v>
      </c>
      <c r="C211" s="26" t="s">
        <v>341</v>
      </c>
      <c r="D211" s="27"/>
      <c r="E211" s="47"/>
      <c r="G211"/>
      <c r="H211"/>
      <c r="I211"/>
    </row>
    <row r="212" spans="1:9" s="2" customFormat="1" x14ac:dyDescent="0.25">
      <c r="A212" s="46">
        <v>1206020002</v>
      </c>
      <c r="B212" s="24">
        <v>69201</v>
      </c>
      <c r="C212" s="26" t="s">
        <v>342</v>
      </c>
      <c r="D212" s="27"/>
      <c r="E212" s="47"/>
      <c r="G212"/>
      <c r="H212"/>
      <c r="I212"/>
    </row>
    <row r="213" spans="1:9" s="2" customFormat="1" x14ac:dyDescent="0.25">
      <c r="A213" s="46">
        <v>1206980004</v>
      </c>
      <c r="B213" s="24">
        <v>69502</v>
      </c>
      <c r="C213" s="26" t="s">
        <v>343</v>
      </c>
      <c r="D213" s="27"/>
      <c r="E213" s="47"/>
      <c r="G213"/>
      <c r="H213"/>
      <c r="I213"/>
    </row>
    <row r="214" spans="1:9" s="2" customFormat="1" ht="30" x14ac:dyDescent="0.25">
      <c r="A214" s="46"/>
      <c r="B214" s="24">
        <v>69601</v>
      </c>
      <c r="C214" s="26" t="s">
        <v>344</v>
      </c>
      <c r="D214" s="27"/>
      <c r="E214" s="47"/>
      <c r="G214"/>
      <c r="H214"/>
      <c r="I214"/>
    </row>
    <row r="215" spans="1:9" s="2" customFormat="1" x14ac:dyDescent="0.25">
      <c r="A215" s="48"/>
      <c r="B215" s="20">
        <v>7</v>
      </c>
      <c r="C215" s="22" t="s">
        <v>345</v>
      </c>
      <c r="D215" s="36">
        <f>SUM(D216:D217)</f>
        <v>0</v>
      </c>
      <c r="E215" s="49"/>
      <c r="G215"/>
      <c r="H215"/>
      <c r="I215"/>
    </row>
    <row r="216" spans="1:9" s="2" customFormat="1" x14ac:dyDescent="0.25">
      <c r="A216" s="48" t="s">
        <v>346</v>
      </c>
      <c r="B216" s="24">
        <v>71201</v>
      </c>
      <c r="C216" s="26" t="s">
        <v>347</v>
      </c>
      <c r="D216" s="50"/>
      <c r="E216" s="49"/>
      <c r="G216"/>
      <c r="H216"/>
      <c r="I216"/>
    </row>
    <row r="217" spans="1:9" s="2" customFormat="1" x14ac:dyDescent="0.25">
      <c r="A217" s="48" t="s">
        <v>348</v>
      </c>
      <c r="B217" s="24">
        <v>71501</v>
      </c>
      <c r="C217" s="26" t="s">
        <v>349</v>
      </c>
      <c r="D217" s="50"/>
      <c r="E217" s="49"/>
      <c r="G217"/>
      <c r="H217"/>
      <c r="I217"/>
    </row>
    <row r="218" spans="1:9" s="2" customFormat="1" x14ac:dyDescent="0.25">
      <c r="A218" s="51"/>
      <c r="B218" s="29"/>
      <c r="C218" s="37"/>
      <c r="D218" s="23">
        <f>+D189+D215</f>
        <v>2020756.79</v>
      </c>
      <c r="E218" s="45"/>
      <c r="G218"/>
      <c r="H218"/>
      <c r="I218"/>
    </row>
    <row r="219" spans="1:9" s="2" customFormat="1" x14ac:dyDescent="0.25">
      <c r="A219" s="52"/>
      <c r="B219" s="16"/>
      <c r="C219" s="53"/>
      <c r="D219" s="54"/>
      <c r="E219" s="45"/>
      <c r="G219"/>
      <c r="H219"/>
      <c r="I219"/>
    </row>
    <row r="220" spans="1:9" s="2" customFormat="1" x14ac:dyDescent="0.25">
      <c r="A220"/>
      <c r="B220"/>
      <c r="E220" s="56"/>
      <c r="G220"/>
      <c r="H220"/>
      <c r="I220"/>
    </row>
    <row r="221" spans="1:9" s="2" customFormat="1" ht="30" customHeight="1" x14ac:dyDescent="0.25">
      <c r="A221" s="75" t="s">
        <v>350</v>
      </c>
      <c r="B221" s="75"/>
      <c r="C221" s="58" t="s">
        <v>355</v>
      </c>
      <c r="E221" s="56"/>
      <c r="G221"/>
      <c r="H221"/>
      <c r="I221"/>
    </row>
    <row r="222" spans="1:9" s="2" customFormat="1" x14ac:dyDescent="0.25">
      <c r="A222"/>
      <c r="B222"/>
      <c r="C222" s="55"/>
      <c r="E222" s="56"/>
      <c r="G222"/>
      <c r="H222"/>
      <c r="I222"/>
    </row>
    <row r="223" spans="1:9" s="2" customFormat="1" x14ac:dyDescent="0.25">
      <c r="A223"/>
      <c r="B223"/>
      <c r="C223" s="55"/>
      <c r="E223" s="56"/>
      <c r="G223"/>
      <c r="H223"/>
      <c r="I223"/>
    </row>
    <row r="224" spans="1:9" s="2" customFormat="1" ht="18.75" customHeight="1" x14ac:dyDescent="0.25">
      <c r="A224" s="76" t="s">
        <v>351</v>
      </c>
      <c r="B224" s="76"/>
      <c r="C224" s="2" t="s">
        <v>356</v>
      </c>
      <c r="E224" s="56"/>
      <c r="G224"/>
      <c r="H224"/>
      <c r="I224"/>
    </row>
    <row r="225" spans="1:9" s="2" customFormat="1" ht="15" customHeight="1" x14ac:dyDescent="0.25">
      <c r="A225" s="77" t="s">
        <v>352</v>
      </c>
      <c r="B225" s="77"/>
      <c r="C225" s="77" t="s">
        <v>357</v>
      </c>
      <c r="D225" s="77"/>
      <c r="E225" s="56"/>
      <c r="G225"/>
      <c r="H225"/>
      <c r="I225"/>
    </row>
    <row r="226" spans="1:9" s="2" customFormat="1" x14ac:dyDescent="0.25">
      <c r="A226"/>
      <c r="B226"/>
      <c r="C226"/>
      <c r="D226"/>
      <c r="E226" s="57"/>
      <c r="G226"/>
      <c r="H226"/>
      <c r="I226"/>
    </row>
    <row r="227" spans="1:9" s="2" customFormat="1" x14ac:dyDescent="0.25">
      <c r="A227"/>
      <c r="B227"/>
      <c r="C227"/>
      <c r="D227"/>
      <c r="G227"/>
      <c r="H227"/>
      <c r="I227"/>
    </row>
    <row r="228" spans="1:9" s="2" customFormat="1" x14ac:dyDescent="0.25">
      <c r="A228"/>
      <c r="B228"/>
      <c r="C228"/>
      <c r="D228"/>
      <c r="G228"/>
      <c r="H228"/>
      <c r="I228"/>
    </row>
  </sheetData>
  <mergeCells count="17"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  <mergeCell ref="B181:C181"/>
    <mergeCell ref="A221:B221"/>
    <mergeCell ref="A224:B224"/>
    <mergeCell ref="A225:B225"/>
    <mergeCell ref="C225:D22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abSelected="1" workbookViewId="0">
      <selection activeCell="AB8" sqref="AB8"/>
    </sheetView>
  </sheetViews>
  <sheetFormatPr baseColWidth="10" defaultColWidth="11.42578125" defaultRowHeight="15" x14ac:dyDescent="0.25"/>
  <cols>
    <col min="1" max="1" width="74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39.425781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382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9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148086970.55000001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JULIO'!D10</f>
        <v>211444764.62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27381602.399999999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386913337.56999999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574052734.53999996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-216180469.31999999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-52989170.710000001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909729999.26999998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1296643336.8399999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4163.78</v>
      </c>
    </row>
    <row r="28" spans="1:28" x14ac:dyDescent="0.25">
      <c r="A28" t="s">
        <v>34</v>
      </c>
      <c r="Z28" s="3">
        <v>7268519.7699999996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7272683.5499999998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7272683.5499999998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137458944.1-177138706.02</f>
        <v>-39679761.920000017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1289370653.2899997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1296643336.8399997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70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13" sqref="C13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2022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/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/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/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/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0</v>
      </c>
    </row>
    <row r="16" spans="1:7" x14ac:dyDescent="0.25">
      <c r="A16" s="29"/>
      <c r="B16" s="29"/>
      <c r="C16" s="34" t="s">
        <v>72</v>
      </c>
      <c r="D16" s="35">
        <f>+D17+D43+D101+D156+D187</f>
        <v>0</v>
      </c>
      <c r="E16" s="35">
        <f>+D16</f>
        <v>0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0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/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/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/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/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/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/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0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/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/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/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/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0</v>
      </c>
      <c r="E179" s="44">
        <f>+E15-E16</f>
        <v>0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topLeftCell="A13" workbookViewId="0">
      <selection activeCell="AC14" sqref="AC14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374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/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/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/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0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/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/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/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/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0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0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/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0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0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1466509359.3099997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-1466509359.3099997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A6:E6"/>
    <mergeCell ref="B176:C176"/>
    <mergeCell ref="B177:C177"/>
    <mergeCell ref="B174:C174"/>
    <mergeCell ref="B173:C173"/>
    <mergeCell ref="B171:C171"/>
    <mergeCell ref="B8:C8"/>
    <mergeCell ref="A1:E1"/>
    <mergeCell ref="A2:E2"/>
    <mergeCell ref="A3:E3"/>
    <mergeCell ref="A4:E4"/>
    <mergeCell ref="A5:E5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9"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7" sqref="C2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9.42578125" customWidth="1"/>
    <col min="3" max="3" width="46.28515625" customWidth="1"/>
    <col min="4" max="4" width="21.42578125" customWidth="1"/>
    <col min="5" max="5" width="18.710937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370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417981486.02999997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765436586.85000002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222197295.34999999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1259137.8600000001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1406874506.0899999</v>
      </c>
    </row>
    <row r="16" spans="1:7" x14ac:dyDescent="0.25">
      <c r="A16" s="29"/>
      <c r="B16" s="29"/>
      <c r="C16" s="34" t="s">
        <v>72</v>
      </c>
      <c r="D16" s="35">
        <f>+D17+D43+D101+D156+D187</f>
        <v>72946987.150000006</v>
      </c>
      <c r="E16" s="35">
        <f>+D16</f>
        <v>72946987.150000006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44097563.450000003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1380000+20218551.2</f>
        <v>21598551.199999999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372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373</v>
      </c>
      <c r="D23" s="38">
        <v>7922000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1000000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443700.98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6929102.7199999997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1487000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97842+2004312.6</f>
        <v>2102154.6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97980+2012676.14</f>
        <v>2110656.1399999997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15180+282217.81</f>
        <v>297397.81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15989903.82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1967.71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62021.15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1181364.8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1768073.14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134109.35999999999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20650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2373417.64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904216.3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371</v>
      </c>
      <c r="D78" s="27">
        <v>192618.61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63330.6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6399668.1900000004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2757216.32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3983854.88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33839.300000000003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1840000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1919964.78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13640.8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>
        <v>99120</v>
      </c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77290</v>
      </c>
      <c r="E155" s="27"/>
      <c r="G155"/>
      <c r="H155"/>
      <c r="I155"/>
    </row>
    <row r="156" spans="1:9" s="2" customFormat="1" ht="28.5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1333927518.9399998</v>
      </c>
      <c r="E179" s="44">
        <f>+E15-E16</f>
        <v>1333927518.9399998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8">
        <f>SUM(D188:D210)</f>
        <v>8875665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>
        <v>1416000</v>
      </c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6976750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>
        <v>8555</v>
      </c>
      <c r="E190" s="47"/>
      <c r="G190"/>
      <c r="H190"/>
      <c r="I190"/>
    </row>
    <row r="191" spans="1:9" s="2" customFormat="1" ht="30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>
        <v>28320</v>
      </c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ht="30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>
        <v>446040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8875665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A21" sqref="AA21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7" max="27" width="14.28515625" bestFit="1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374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7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144083762.50999999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417981486.02999997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24807879.77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586873128.30999994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-191925273.94999999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-49645015.119999997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849992447.30000007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1436865575.6100001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20982.42</v>
      </c>
    </row>
    <row r="28" spans="1:28" x14ac:dyDescent="0.25">
      <c r="A28" t="s">
        <v>34</v>
      </c>
      <c r="Z28" s="3">
        <v>46388928.049999997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46409910.469999999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46409910.469999999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B35" s="13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61405249.93</v>
      </c>
      <c r="AA39" s="13"/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1390455665.1399999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1436865575.6099999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C23" sqref="C23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352660341.00999999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772217600.54999995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20167516.079999998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867527.44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1145912985.0799999</v>
      </c>
    </row>
    <row r="16" spans="1:7" x14ac:dyDescent="0.25">
      <c r="A16" s="29"/>
      <c r="B16" s="29"/>
      <c r="C16" s="34" t="s">
        <v>72</v>
      </c>
      <c r="D16" s="35">
        <f>+D17+D43+D101+D156+D188+D212</f>
        <v>195933444.97000003</v>
      </c>
      <c r="E16" s="35">
        <f>+D16</f>
        <v>195933444.97000003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63175010.74000001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20285417.87+1380000</f>
        <v>21665417.870000001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8678000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41532.07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488324.89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>
        <v>19239166.710000001</v>
      </c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>
        <v>6573635</v>
      </c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2062653.85+97842</f>
        <v>2160495.85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2071099.67+97980</f>
        <v>2169079.67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290178.68+15180</f>
        <v>305358.68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8669562.8099999987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19225.59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64730.18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1505330.76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1989026.18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23040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444908.05+72024.56</f>
        <v>516932.61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1557521.69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112195.8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2881560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119265397.86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223975.9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74691120+35550000</f>
        <v>110241120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920000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375501.96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>
        <v>7504800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SUM(D157:D168)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86" t="s">
        <v>376</v>
      </c>
      <c r="C170" s="87"/>
      <c r="D170" s="40">
        <v>1293595.94</v>
      </c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82" t="s">
        <v>71</v>
      </c>
      <c r="C172" s="83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82" t="s">
        <v>71</v>
      </c>
      <c r="C174" s="83"/>
      <c r="D174" s="43"/>
      <c r="E174" s="41"/>
      <c r="G174"/>
      <c r="H174"/>
      <c r="I174"/>
    </row>
    <row r="175" spans="1:9" s="2" customFormat="1" ht="18" customHeight="1" x14ac:dyDescent="0.25">
      <c r="A175" s="24"/>
      <c r="B175" s="82" t="s">
        <v>316</v>
      </c>
      <c r="C175" s="83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82" t="s">
        <v>39</v>
      </c>
      <c r="C177" s="83"/>
      <c r="D177" s="43"/>
      <c r="E177" s="24"/>
      <c r="G177"/>
      <c r="H177"/>
      <c r="I177"/>
    </row>
    <row r="178" spans="1:9" s="2" customFormat="1" ht="18" customHeight="1" x14ac:dyDescent="0.25">
      <c r="A178" s="24"/>
      <c r="B178" s="82" t="s">
        <v>316</v>
      </c>
      <c r="C178" s="83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73" t="s">
        <v>319</v>
      </c>
      <c r="C180" s="74"/>
      <c r="D180" s="44">
        <f>+D16+D170</f>
        <v>197227040.91000003</v>
      </c>
      <c r="E180" s="44">
        <f>+E16+D170</f>
        <v>197227040.91000003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x14ac:dyDescent="0.25">
      <c r="A188" s="34" t="s">
        <v>320</v>
      </c>
      <c r="B188" s="34">
        <v>6</v>
      </c>
      <c r="C188" s="34" t="s">
        <v>321</v>
      </c>
      <c r="D188" s="68">
        <f>SUM(D189:D211)</f>
        <v>1223447.51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/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1099547.51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>
        <v>123900</v>
      </c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3600026.05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3600026.05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4823473.5599999996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5" t="s">
        <v>350</v>
      </c>
      <c r="B218" s="75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6" t="s">
        <v>351</v>
      </c>
      <c r="B221" s="76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7" t="s">
        <v>352</v>
      </c>
      <c r="B222" s="77"/>
      <c r="C222" s="77" t="s">
        <v>357</v>
      </c>
      <c r="D222" s="77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8">
    <mergeCell ref="B178:C178"/>
    <mergeCell ref="A1:E1"/>
    <mergeCell ref="A2:E2"/>
    <mergeCell ref="A3:E3"/>
    <mergeCell ref="A4:E4"/>
    <mergeCell ref="A5:E5"/>
    <mergeCell ref="A6:E6"/>
    <mergeCell ref="B170:C170"/>
    <mergeCell ref="B8:C8"/>
    <mergeCell ref="B172:C172"/>
    <mergeCell ref="B174:C174"/>
    <mergeCell ref="B175:C175"/>
    <mergeCell ref="B177:C177"/>
    <mergeCell ref="B180:C180"/>
    <mergeCell ref="A218:B218"/>
    <mergeCell ref="A221:B221"/>
    <mergeCell ref="A222:B222"/>
    <mergeCell ref="C222:D2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ESTADO DE RESULTADOS 100-2087 A</vt:lpstr>
      <vt:lpstr>BALANCE GENERAL ABRIL</vt:lpstr>
      <vt:lpstr>ESTADO DE RESULTADOS M</vt:lpstr>
      <vt:lpstr>BALANCE GENERAL MAYO</vt:lpstr>
      <vt:lpstr>ESTADO DE RESULTADOS J</vt:lpstr>
      <vt:lpstr>BALANCE GENERAL JUNIO</vt:lpstr>
      <vt:lpstr>ESTADO DE RESULTADOS JULIO</vt:lpstr>
      <vt:lpstr>BALANCE GENERAL JULIO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2023-08-09T18:01:40Z</cp:lastPrinted>
  <dcterms:created xsi:type="dcterms:W3CDTF">2023-01-11T15:59:31Z</dcterms:created>
  <dcterms:modified xsi:type="dcterms:W3CDTF">2024-09-04T18:47:34Z</dcterms:modified>
</cp:coreProperties>
</file>