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 firstSheet="1" activeTab="1"/>
  </bookViews>
  <sheets>
    <sheet name="ESTADO DE RESULTADOS" sheetId="1" state="hidden" r:id="rId1"/>
    <sheet name="BALANCE GENERAL" sheetId="4" r:id="rId2"/>
  </sheets>
  <externalReferences>
    <externalReference r:id="rId3"/>
  </externalReferences>
  <definedNames>
    <definedName name="_xlnm.Print_Area" localSheetId="1">'BALANCE GENERAL'!$A$1:$C$44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E229" i="1" l="1"/>
  <c r="D153" i="1"/>
  <c r="D150" i="1"/>
  <c r="D136" i="1"/>
  <c r="D126" i="1" s="1"/>
  <c r="D116" i="1"/>
  <c r="D114" i="1"/>
  <c r="D107" i="1"/>
  <c r="D92" i="1"/>
  <c r="D91" i="1"/>
  <c r="D88" i="1"/>
  <c r="D85" i="1"/>
  <c r="D81" i="1" s="1"/>
  <c r="D64" i="1"/>
  <c r="D63" i="1"/>
  <c r="D62" i="1"/>
  <c r="D61" i="1"/>
  <c r="D58" i="1"/>
  <c r="D57" i="1"/>
  <c r="D56" i="1"/>
  <c r="D54" i="1"/>
  <c r="D50" i="1"/>
  <c r="D47" i="1"/>
  <c r="D43" i="1"/>
  <c r="D42" i="1"/>
  <c r="D38" i="1" s="1"/>
  <c r="D40" i="1"/>
  <c r="D39" i="1"/>
  <c r="D37" i="1"/>
  <c r="D36" i="1"/>
  <c r="D33" i="1"/>
  <c r="D32" i="1"/>
  <c r="D29" i="1"/>
  <c r="D26" i="1"/>
  <c r="D23" i="1"/>
  <c r="D22" i="1"/>
  <c r="D20" i="1" s="1"/>
  <c r="E18" i="1"/>
  <c r="D16" i="1"/>
  <c r="D15" i="1"/>
  <c r="D14" i="1"/>
  <c r="D12" i="1"/>
  <c r="D19" i="1" l="1"/>
  <c r="E19" i="1" s="1"/>
  <c r="E158" i="1" l="1"/>
  <c r="D158" i="1"/>
</calcChain>
</file>

<file path=xl/sharedStrings.xml><?xml version="1.0" encoding="utf-8"?>
<sst xmlns="http://schemas.openxmlformats.org/spreadsheetml/2006/main" count="213" uniqueCount="207">
  <si>
    <t>DIRECCION GENERAL DE PASAPORTES</t>
  </si>
  <si>
    <t>DEPARTAMENTO FINANCIERO</t>
  </si>
  <si>
    <t>DIVISION DE CONTABILIDAD</t>
  </si>
  <si>
    <t>ESTADO DE RESULTADOS</t>
  </si>
  <si>
    <t>(VALORES EN RD$)</t>
  </si>
  <si>
    <t xml:space="preserve">TOTAL PERIODO 2023 </t>
  </si>
  <si>
    <t>TOTALES</t>
  </si>
  <si>
    <t>CTA.</t>
  </si>
  <si>
    <t>INGRESOS</t>
  </si>
  <si>
    <t>100-2087</t>
  </si>
  <si>
    <t>PRESUPUESTO DISPONIBLE</t>
  </si>
  <si>
    <t>MODIFICACIONES PRESUPUESTARIAS</t>
  </si>
  <si>
    <t>TOTAL PRESUPUESTO</t>
  </si>
  <si>
    <t>CUENTAS BANCARIAS</t>
  </si>
  <si>
    <t>I106-1</t>
  </si>
  <si>
    <t>EXTRAPRESUPUESTARIOS (CUT) 240-015423-0</t>
  </si>
  <si>
    <t>I110</t>
  </si>
  <si>
    <t>ASIGNACION FONDO 2087 (100010102384894)</t>
  </si>
  <si>
    <t>I109</t>
  </si>
  <si>
    <t>CTA 240-016441-4 (FONDO REPONIBLE)</t>
  </si>
  <si>
    <t>Cta. 231-4000015-4</t>
  </si>
  <si>
    <t>RESUMEN DE INGRESOS Y GASTOS</t>
  </si>
  <si>
    <t>OBJETO</t>
  </si>
  <si>
    <t>GASTOS OPERACIONALES</t>
  </si>
  <si>
    <t>SERVICIOS PERSONALES</t>
  </si>
  <si>
    <t xml:space="preserve"> </t>
  </si>
  <si>
    <t>SUELDO FIJO</t>
  </si>
  <si>
    <t>SUELDO PERSONAL NOMINAL EN PERIODO DE PRUEBA</t>
  </si>
  <si>
    <t>REMUNERACION AL PERSONAL DE CARACTER TEMPORAL</t>
  </si>
  <si>
    <t>PERSONAL TEMPORAL EN CARGOS DE CARRERA</t>
  </si>
  <si>
    <t>SUELDO TEMPORAL A PERSONAL FIJO</t>
  </si>
  <si>
    <t>SUELDO 13</t>
  </si>
  <si>
    <t>PRESTACIONES LABORALES</t>
  </si>
  <si>
    <t>PRESTACIONES LABORALES POR DESVINCULACION</t>
  </si>
  <si>
    <t>PROPORCION DE VACACIONES</t>
  </si>
  <si>
    <t>COMP. HORAS EXTRAORDINARIAS FIN DE AÑO</t>
  </si>
  <si>
    <t>COMP. SERVICIO DE SEGURIDAD</t>
  </si>
  <si>
    <t>COMP. POR RESULTADOS</t>
  </si>
  <si>
    <t>BONOS POR DESEMPEÑO</t>
  </si>
  <si>
    <t>CONTRIBUCIONES AL SEGURO DE SALUD</t>
  </si>
  <si>
    <t>CONTRIBUCIONES AL SEGURO DE PENSIONES</t>
  </si>
  <si>
    <t>CONTRIBUCIONES AL SEGURO DE RIESGO LABORAL</t>
  </si>
  <si>
    <t>SERVICIOS NO PERSONALES</t>
  </si>
  <si>
    <t>SERVICIO TELEFONICO DE LARGA DISTANCIA</t>
  </si>
  <si>
    <t>TELEFONO LOCAL</t>
  </si>
  <si>
    <t>TELEFAX Y CORREO</t>
  </si>
  <si>
    <t>SERVICIOS DE INTERNET Y TV POR CABLE</t>
  </si>
  <si>
    <t>ELECTRICIDAD</t>
  </si>
  <si>
    <t>AGUA</t>
  </si>
  <si>
    <t>RECOLECCION DE RESIDUOS SOLIDOS</t>
  </si>
  <si>
    <t>PUBLICIDAD Y PROPAGANDA</t>
  </si>
  <si>
    <t>PUBLICACIONES DE AVISOS OFICIALES</t>
  </si>
  <si>
    <t>IMPRESIÓN Y ENCUADERNACION</t>
  </si>
  <si>
    <t>VIATICOS DENTRO DEL PAIS</t>
  </si>
  <si>
    <t>VIATICOS FUERA DEL PAIS</t>
  </si>
  <si>
    <t>PASAJE Y GASTOS DE TRANSPORTE</t>
  </si>
  <si>
    <t>PEAJE</t>
  </si>
  <si>
    <t>ALQUILERES Y RENTA DE EDIFICIOS</t>
  </si>
  <si>
    <t>ALQ. EQUIPOS DE TRANSPORTE, TRACCION Y ELEV.</t>
  </si>
  <si>
    <t>OTROS ALQUILERES</t>
  </si>
  <si>
    <t>LICENCIAS DE INFORMATICAS</t>
  </si>
  <si>
    <t>SEGURO DE BIENES MUEBLES</t>
  </si>
  <si>
    <t>SEGUROS DE PERSONAS</t>
  </si>
  <si>
    <t>CONTRATACIONES DE OBRAS MENORES</t>
  </si>
  <si>
    <t>SERV. ESP. DE MANTENIMIENTO Y REP.</t>
  </si>
  <si>
    <t>MANT. Y REP. OBRAS CIVILES EN INST.</t>
  </si>
  <si>
    <t xml:space="preserve"> MANTENIMIENTO Y REP.INSTALACIONES ELECTRICAS</t>
  </si>
  <si>
    <t>MANT. Y REPARACION DE EQUIPOS DE COMP-</t>
  </si>
  <si>
    <t>MANT. Y REPARACION DE EQUIPOS SANITARIOS Y DE LAB.</t>
  </si>
  <si>
    <t>MANT. Y REPARACION DE EQUIPOS DE TRANSP-, TRACC. Y ELEV.</t>
  </si>
  <si>
    <t>MANT. Y REPARACION DE EQUIPOS INDUSTRIALES</t>
  </si>
  <si>
    <t>SERVICIOS DE MANT. REP., DESMONTE E INST.</t>
  </si>
  <si>
    <t>GASTOS POR SENTENCIAS CONDENATORIAS</t>
  </si>
  <si>
    <t>COMISIONES Y GASTOS BANCARIOS</t>
  </si>
  <si>
    <t>SERVICIOS SANITARIOS MEDICOS Y VETERINARIOS</t>
  </si>
  <si>
    <t>FUMIGACION</t>
  </si>
  <si>
    <t>LIMPIEZA E HIGIENE</t>
  </si>
  <si>
    <t>SERVICIOS JURIDICOS</t>
  </si>
  <si>
    <t>SERVICIOS DE CAPACITACION</t>
  </si>
  <si>
    <t>SERVICIOS DE INFORMATICA Y SIST. COMP.</t>
  </si>
  <si>
    <t>SERVICIOS TECNICOS PROFESIONALES</t>
  </si>
  <si>
    <t>IMPUESTOS</t>
  </si>
  <si>
    <t>OTRAS CONTRATACIONES DE SERVICIOS</t>
  </si>
  <si>
    <t>SERVICIOS DE ALIMENTACION</t>
  </si>
  <si>
    <t>SERVICIOS DE CATERING</t>
  </si>
  <si>
    <t>MATERIALES Y SUMINISTROS</t>
  </si>
  <si>
    <t>ALIMENTOS Y BEBIDAS PARA PERSONAS</t>
  </si>
  <si>
    <t>PRODUCTOS AGROFORESTALES Y P.</t>
  </si>
  <si>
    <t>MADERA, CORCHO Y SUS MANUFACTURAS</t>
  </si>
  <si>
    <t>HILADOS Y TELAS</t>
  </si>
  <si>
    <t>ACABADOS TEXTILES</t>
  </si>
  <si>
    <t>PRENDAS DE VESTIR</t>
  </si>
  <si>
    <t>CALZADO</t>
  </si>
  <si>
    <t>PAPEL DE ESCRITORIO</t>
  </si>
  <si>
    <t>PRODUCTOS DE PAPEL Y CARTON</t>
  </si>
  <si>
    <t>ESPECIES TIMBRADAS</t>
  </si>
  <si>
    <t>PRODUCTOS MEDICOS PARA USO HUMANO</t>
  </si>
  <si>
    <t>CUEROS Y PIELES</t>
  </si>
  <si>
    <t>LLANTAS Y NEUMATICOS</t>
  </si>
  <si>
    <t>ARTICULOS DE PLASTICOS</t>
  </si>
  <si>
    <t>PRODUCTOS DE CEMENTO</t>
  </si>
  <si>
    <t>PRODUCTOS DE YESO</t>
  </si>
  <si>
    <t>PRODUCTOS DE VIDRIO</t>
  </si>
  <si>
    <t>PRODUCTOS DE LOZA</t>
  </si>
  <si>
    <t>HERRAMIENTAS MENORES</t>
  </si>
  <si>
    <t>PRODUCTO METALICOS</t>
  </si>
  <si>
    <t>MINERALES METALIFEROS</t>
  </si>
  <si>
    <t>GASOLINA</t>
  </si>
  <si>
    <t>GASOIL</t>
  </si>
  <si>
    <t>GAS GLP</t>
  </si>
  <si>
    <t>ACEITE Y GRASA</t>
  </si>
  <si>
    <t>LUBRICANTES</t>
  </si>
  <si>
    <t>PRODUCTO EXPLOSIVOS Y PIROTECNIA</t>
  </si>
  <si>
    <t>PRODUCTOS QUIMICOS DE USO PERSONAL</t>
  </si>
  <si>
    <t>INCECTICIDAS, FUMIGANTES Y OTROS</t>
  </si>
  <si>
    <t>PINTURAS, BARNICES</t>
  </si>
  <si>
    <t>OTROS PRODUCTO QUIMICOS Y CONEXO</t>
  </si>
  <si>
    <t>MATERIALES DE LIMPIEZA</t>
  </si>
  <si>
    <t>MATERIALES DE LIMPIEZA PERSONAL</t>
  </si>
  <si>
    <t>UTILES DE ESCRITORIO, OFICINA Y ENSEÑANZAS</t>
  </si>
  <si>
    <t>UTILES Y MATERIALES ESCOLARES</t>
  </si>
  <si>
    <t>UTILES MENORES MEDICO QUIRURGICO Y DE LABORATORIO</t>
  </si>
  <si>
    <t>UTILES DESTINADAS A ACTIVIDADES</t>
  </si>
  <si>
    <t>UTILES DE COCINA</t>
  </si>
  <si>
    <t>PRODUCTOS ELECTRICOS Y AFINES</t>
  </si>
  <si>
    <t>OTROS REPUESTOS Y ACCESORIOS</t>
  </si>
  <si>
    <t>ACCESORIOS</t>
  </si>
  <si>
    <t>UTILES DIVERSOS</t>
  </si>
  <si>
    <t>PRODUCTOS Y UTILES DE DEFENSA NACIONAL</t>
  </si>
  <si>
    <t>PRODUCTO Y UTILES DIVERSOS</t>
  </si>
  <si>
    <t>BIENES MUEBLES, INMUEBLES E INTANGIBLES</t>
  </si>
  <si>
    <t>MUEBLES DE OFICINA Y ESTANTERIA</t>
  </si>
  <si>
    <t>EQUIPOS COMPUTACIONALES</t>
  </si>
  <si>
    <t>ELECTRODOMESTICOS</t>
  </si>
  <si>
    <t>OTROS MOBILIARIOS Y EQUIPOS NO IDENTIFICADOS</t>
  </si>
  <si>
    <t>EQUIPOS Y APARATOS AUDIOVISUALES</t>
  </si>
  <si>
    <t>CAMARAS FOTOGRAFICAS</t>
  </si>
  <si>
    <t>MOBILIARIO Y EQUIPO EDUCACIONAL Y RECREATIVO</t>
  </si>
  <si>
    <t>EQUIPOS MEDICOS Y DE LABORATORIO</t>
  </si>
  <si>
    <t>INSTRUMENTAL MEDICO Y DE LABORATORIO</t>
  </si>
  <si>
    <t>EQUIPOS E INSTRUCMENTOS DE MEDICION CIENTIFICA</t>
  </si>
  <si>
    <t>EQUIPOS DE TRANSPORTES</t>
  </si>
  <si>
    <t>EQUIPO DE TRACCION</t>
  </si>
  <si>
    <t>EQUIPO DE ELEVACION</t>
  </si>
  <si>
    <t>OTROS EQUIPOS DE TRASNPORTE</t>
  </si>
  <si>
    <t>MAQUINARIAS Y EQUIPOS INDUSTRIALES</t>
  </si>
  <si>
    <t>SISTEMA DE AIRE A. Y CAL. Y REP.</t>
  </si>
  <si>
    <t>EQUIPOS DE CLIMATIZACION</t>
  </si>
  <si>
    <t>EQUIPOS DE COMUNICACIÓN</t>
  </si>
  <si>
    <t>EQUIPO DE GENERACION</t>
  </si>
  <si>
    <t>HERRAMIENTAS Y MAQUINARIAS</t>
  </si>
  <si>
    <t>OTROS EQUIPOS NO IDENTIFICADOS</t>
  </si>
  <si>
    <t>EQUIPOS DE SEGURIDAD</t>
  </si>
  <si>
    <t>PROGRAMAS DE COMPUTACION</t>
  </si>
  <si>
    <t>EDIFICIOS</t>
  </si>
  <si>
    <t>ANTIGUEDADES, BIENES ARTISTICOS Y OTROS</t>
  </si>
  <si>
    <t>ACCESORIO PARA EDIFICACIONES RESIDENCIALES Y NO RESIDENCIALES</t>
  </si>
  <si>
    <t>OBRAS EN EDIFICACION</t>
  </si>
  <si>
    <t>OBRAS PARA EDIFICACIONES NO RESIDENCIALES</t>
  </si>
  <si>
    <t>SUPERVISION E INPECCION DE OBRA EN EDIF.</t>
  </si>
  <si>
    <t>Lic. Manuel Florian Labourt</t>
  </si>
  <si>
    <t>Lic. Dayrobi Ozoria Medina</t>
  </si>
  <si>
    <t>Director Administrativo Financiero</t>
  </si>
  <si>
    <t>Encargada Division de Contabilidad</t>
  </si>
  <si>
    <t>REVISADO POR:</t>
  </si>
  <si>
    <t>Enc. Departamento Financiero</t>
  </si>
  <si>
    <t>ANULADOS AÑO 2023</t>
  </si>
  <si>
    <t>TOTAL</t>
  </si>
  <si>
    <t>MINISTERIO DE RELACIONES EXTERIORES</t>
  </si>
  <si>
    <t>DIRECCIÓN GENERAL DE PASAPORTES</t>
  </si>
  <si>
    <t>Balance General</t>
  </si>
  <si>
    <t>Del 01/01/2023 Al 31/12/2023</t>
  </si>
  <si>
    <t>Expresado en pesos Dominicanos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</si>
  <si>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</si>
  <si>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</si>
  <si>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</si>
  <si>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</si>
  <si>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</si>
  <si>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</si>
  <si>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</si>
  <si>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</si>
  <si>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</si>
  <si>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</si>
  <si>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</si>
  <si>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</si>
  <si>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</si>
  <si>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</si>
  <si>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</si>
  <si>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</si>
  <si>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</si>
  <si>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</si>
  <si>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</si>
  <si>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</si>
  <si>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</si>
  <si>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</si>
  <si>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</si>
  <si>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</si>
  <si>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</si>
  <si>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</si>
  <si>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</si>
  <si>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</si>
  <si>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</si>
  <si>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Enc. Division Contabilidad</t>
  </si>
  <si>
    <t>Revisado por:</t>
  </si>
  <si>
    <t xml:space="preserve">Lic. Manuel Gregorio Florián </t>
  </si>
  <si>
    <t xml:space="preserve">                                   -   </t>
  </si>
  <si>
    <t>Director Administrativo-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</si>
</sst>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1" applyFont="1"/>
    <xf numFmtId="164" fontId="6" fillId="2" borderId="3" xfId="1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164" fontId="2" fillId="4" borderId="3" xfId="1" applyFont="1" applyFill="1" applyBorder="1"/>
    <xf numFmtId="0" fontId="0" fillId="0" borderId="3" xfId="0" applyBorder="1" applyAlignment="1">
      <alignment horizontal="right"/>
    </xf>
    <xf numFmtId="0" fontId="0" fillId="0" borderId="3" xfId="0" applyBorder="1" applyAlignment="1">
      <alignment wrapText="1"/>
    </xf>
    <xf numFmtId="164" fontId="0" fillId="4" borderId="3" xfId="1" applyFont="1" applyFill="1" applyBorder="1"/>
    <xf numFmtId="164" fontId="0" fillId="0" borderId="3" xfId="1" applyFont="1" applyBorder="1"/>
    <xf numFmtId="0" fontId="2" fillId="0" borderId="3" xfId="0" applyFont="1" applyBorder="1" applyAlignment="1">
      <alignment wrapText="1"/>
    </xf>
    <xf numFmtId="0" fontId="0" fillId="4" borderId="3" xfId="0" applyFill="1" applyBorder="1" applyAlignment="1">
      <alignment horizontal="right"/>
    </xf>
    <xf numFmtId="0" fontId="0" fillId="4" borderId="3" xfId="0" applyFill="1" applyBorder="1"/>
    <xf numFmtId="164" fontId="1" fillId="4" borderId="3" xfId="1" applyFont="1" applyFill="1" applyBorder="1"/>
    <xf numFmtId="0" fontId="0" fillId="0" borderId="3" xfId="0" applyBorder="1"/>
    <xf numFmtId="0" fontId="2" fillId="0" borderId="3" xfId="0" applyFont="1" applyBorder="1" applyAlignment="1">
      <alignment horizontal="center" wrapText="1"/>
    </xf>
    <xf numFmtId="164" fontId="2" fillId="0" borderId="3" xfId="1" applyFont="1" applyBorder="1"/>
    <xf numFmtId="0" fontId="2" fillId="3" borderId="3" xfId="0" applyFont="1" applyFill="1" applyBorder="1" applyAlignment="1">
      <alignment horizontal="center"/>
    </xf>
    <xf numFmtId="164" fontId="2" fillId="4" borderId="3" xfId="0" applyNumberFormat="1" applyFont="1" applyFill="1" applyBorder="1"/>
    <xf numFmtId="164" fontId="0" fillId="0" borderId="0" xfId="0" applyNumberFormat="1"/>
    <xf numFmtId="0" fontId="6" fillId="3" borderId="3" xfId="0" applyFont="1" applyFill="1" applyBorder="1" applyAlignment="1">
      <alignment wrapText="1"/>
    </xf>
    <xf numFmtId="164" fontId="6" fillId="4" borderId="3" xfId="1" applyFont="1" applyFill="1" applyBorder="1"/>
    <xf numFmtId="0" fontId="0" fillId="4" borderId="3" xfId="0" applyFill="1" applyBorder="1" applyAlignment="1">
      <alignment wrapText="1"/>
    </xf>
    <xf numFmtId="0" fontId="2" fillId="5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 wrapText="1"/>
    </xf>
    <xf numFmtId="4" fontId="0" fillId="4" borderId="0" xfId="0" applyNumberFormat="1" applyFill="1"/>
    <xf numFmtId="164" fontId="6" fillId="4" borderId="3" xfId="0" applyNumberFormat="1" applyFont="1" applyFill="1" applyBorder="1" applyAlignment="1">
      <alignment horizontal="center" wrapText="1"/>
    </xf>
    <xf numFmtId="164" fontId="0" fillId="0" borderId="3" xfId="1" applyFont="1" applyFill="1" applyBorder="1"/>
    <xf numFmtId="0" fontId="0" fillId="4" borderId="1" xfId="0" applyFill="1" applyBorder="1"/>
    <xf numFmtId="0" fontId="0" fillId="4" borderId="2" xfId="0" applyFill="1" applyBorder="1" applyAlignment="1">
      <alignment wrapText="1"/>
    </xf>
    <xf numFmtId="164" fontId="8" fillId="0" borderId="3" xfId="1" applyFont="1" applyFill="1" applyBorder="1"/>
    <xf numFmtId="0" fontId="0" fillId="0" borderId="0" xfId="0" applyAlignment="1">
      <alignment horizontal="left" wrapText="1"/>
    </xf>
    <xf numFmtId="164" fontId="9" fillId="0" borderId="0" xfId="1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164" fontId="0" fillId="0" borderId="0" xfId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2" fillId="0" borderId="0" xfId="1" applyFont="1" applyFill="1" applyBorder="1"/>
    <xf numFmtId="0" fontId="2" fillId="0" borderId="0" xfId="0" applyFont="1" applyAlignment="1">
      <alignment horizontal="center"/>
    </xf>
    <xf numFmtId="0" fontId="15" fillId="0" borderId="0" xfId="0" applyFont="1"/>
    <xf numFmtId="0" fontId="13" fillId="7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3" fillId="0" borderId="0" xfId="0" applyNumberFormat="1" applyFont="1" applyAlignment="1">
      <alignment horizontal="right" vertical="center"/>
    </xf>
    <xf numFmtId="4" fontId="14" fillId="6" borderId="4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4" fontId="14" fillId="6" borderId="4" xfId="0" applyNumberFormat="1" applyFont="1" applyFill="1" applyBorder="1" applyAlignment="1">
      <alignment vertical="center"/>
    </xf>
    <xf numFmtId="4" fontId="14" fillId="6" borderId="5" xfId="0" applyNumberFormat="1" applyFont="1" applyFill="1" applyBorder="1" applyAlignment="1">
      <alignment vertical="center"/>
    </xf>
    <xf numFmtId="0" fontId="14" fillId="6" borderId="0" xfId="0" applyFont="1" applyFill="1" applyAlignment="1">
      <alignment horizontal="right" vertical="center"/>
    </xf>
    <xf numFmtId="0" fontId="13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vertical="center"/>
    </xf>
    <xf numFmtId="4" fontId="14" fillId="6" borderId="6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4" borderId="1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6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85726</xdr:rowOff>
    </xdr:from>
    <xdr:to>
      <xdr:col>2</xdr:col>
      <xdr:colOff>971550</xdr:colOff>
      <xdr:row>6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2BF2E4F-53D4-4826-9B7D-A447B562F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85726"/>
          <a:ext cx="1352550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9525</xdr:rowOff>
    </xdr:from>
    <xdr:to>
      <xdr:col>1</xdr:col>
      <xdr:colOff>506230</xdr:colOff>
      <xdr:row>4</xdr:row>
      <xdr:rowOff>171450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AB61B384-90F3-2FD7-D460-25DB711F2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0025"/>
          <a:ext cx="95390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yrobi.ozoria/Desktop/ESTADOS%20FINANCIEROS%202023/Copy%20of%20ESTADOS%20FINANCIER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"/>
      <sheetName val="BALANCE GENERAL FEBRERO"/>
      <sheetName val="BALANCE GENERAL MARZO"/>
      <sheetName val="BALANCE GENERAL ABRIL"/>
      <sheetName val="BALANCE GENERAL MAYO"/>
      <sheetName val="BALANCE GENERAL JUNIO"/>
      <sheetName val="BALANCE GENERAL JULIO"/>
      <sheetName val="BALANCE GENERAL AGOSTO"/>
      <sheetName val="BALANCE GENERAL SEP"/>
      <sheetName val="BALANCE GENERAL OCTUBRE"/>
      <sheetName val="BALANCE GENERAL NOVIEMBRE"/>
      <sheetName val="BALANCE GENERAL DICIEMBRE"/>
      <sheetName val="ESTADO DE RESULTADOS 100-2087 E"/>
      <sheetName val="ESTADO DE RESULTADOS 100-2087 F"/>
      <sheetName val="ESTADO DE RESULTADOS  MARZO"/>
      <sheetName val="ESTADO DE RESULTADOS 100-2087 A"/>
      <sheetName val="ESTADO DE RESULTADOS M"/>
      <sheetName val="ESTADO DE RESULTADOS J"/>
      <sheetName val="ESTADO DE RESULTADOS JULIO"/>
      <sheetName val="ESTADO DE RESULTADOS AGOSTO"/>
      <sheetName val="ESTADO DE RESULTADOS SEPTIEMBRE"/>
      <sheetName val="ESTADO DE RESULTADOS OCTUBRE"/>
      <sheetName val="ESTADOS DE RESULTADOS NOVIEMBRE"/>
      <sheetName val="ESTADOS DE RESULTADOS DICIEMBRE"/>
      <sheetName val="ESTADO DE RESULTADOS AÑO"/>
      <sheetName val="ANUAL 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3">
          <cell r="D23">
            <v>7159333.3300000001</v>
          </cell>
        </row>
        <row r="29">
          <cell r="D29">
            <v>159667.75</v>
          </cell>
        </row>
        <row r="41">
          <cell r="D41">
            <v>1983506.98</v>
          </cell>
        </row>
        <row r="42">
          <cell r="D42">
            <v>276735.63</v>
          </cell>
        </row>
        <row r="48">
          <cell r="D48">
            <v>435191.82</v>
          </cell>
        </row>
        <row r="68">
          <cell r="D68">
            <v>915300.33</v>
          </cell>
        </row>
      </sheetData>
      <sheetData sheetId="13">
        <row r="23">
          <cell r="D23">
            <v>6942333.3300000001</v>
          </cell>
        </row>
        <row r="41">
          <cell r="D41">
            <v>1960538.49</v>
          </cell>
        </row>
        <row r="42">
          <cell r="D42">
            <v>273839.71000000002</v>
          </cell>
        </row>
        <row r="44">
          <cell r="D44">
            <v>151028.70000000001</v>
          </cell>
        </row>
        <row r="45">
          <cell r="D45">
            <v>59095.54</v>
          </cell>
        </row>
        <row r="47">
          <cell r="D47">
            <v>1401880.02</v>
          </cell>
        </row>
        <row r="48">
          <cell r="D48">
            <v>505411.27</v>
          </cell>
        </row>
        <row r="68">
          <cell r="D68">
            <v>1554696.62</v>
          </cell>
        </row>
        <row r="71">
          <cell r="D71">
            <v>5340000</v>
          </cell>
        </row>
        <row r="113">
          <cell r="D113">
            <v>25750000</v>
          </cell>
        </row>
      </sheetData>
      <sheetData sheetId="14">
        <row r="22">
          <cell r="D22">
            <v>42000</v>
          </cell>
        </row>
        <row r="23">
          <cell r="D23">
            <v>8066000</v>
          </cell>
        </row>
        <row r="29">
          <cell r="D29">
            <v>796954.31</v>
          </cell>
        </row>
        <row r="41">
          <cell r="D41">
            <v>2111366.14</v>
          </cell>
        </row>
        <row r="42">
          <cell r="D42">
            <v>286456.51</v>
          </cell>
        </row>
        <row r="44">
          <cell r="D44">
            <v>40325.93</v>
          </cell>
        </row>
        <row r="45">
          <cell r="D45">
            <v>36643.32</v>
          </cell>
        </row>
        <row r="47">
          <cell r="D47">
            <v>1829975.23</v>
          </cell>
        </row>
        <row r="48">
          <cell r="D48">
            <v>1906327.05</v>
          </cell>
        </row>
        <row r="67">
          <cell r="D67">
            <v>593560.6</v>
          </cell>
        </row>
        <row r="68">
          <cell r="D68">
            <v>1136444.6399999999</v>
          </cell>
        </row>
        <row r="113">
          <cell r="D113">
            <v>59558880</v>
          </cell>
        </row>
      </sheetData>
      <sheetData sheetId="15">
        <row r="22">
          <cell r="D22">
            <v>84000</v>
          </cell>
        </row>
        <row r="23">
          <cell r="D23">
            <v>7922000</v>
          </cell>
        </row>
        <row r="29">
          <cell r="D29">
            <v>443700.98</v>
          </cell>
        </row>
        <row r="41">
          <cell r="D41">
            <v>2110656.1399999997</v>
          </cell>
        </row>
        <row r="42">
          <cell r="D42">
            <v>297397.81</v>
          </cell>
        </row>
        <row r="44">
          <cell r="D44">
            <v>1967.71</v>
          </cell>
        </row>
        <row r="45">
          <cell r="D45">
            <v>62021.15</v>
          </cell>
        </row>
        <row r="47">
          <cell r="D47">
            <v>1181364.8</v>
          </cell>
        </row>
        <row r="48">
          <cell r="D48">
            <v>1768073.14</v>
          </cell>
        </row>
        <row r="52">
          <cell r="D52">
            <v>134109.35999999999</v>
          </cell>
        </row>
        <row r="65">
          <cell r="D65">
            <v>2373417.64</v>
          </cell>
        </row>
        <row r="68">
          <cell r="D68">
            <v>904216.3</v>
          </cell>
        </row>
      </sheetData>
      <sheetData sheetId="16">
        <row r="22">
          <cell r="D22">
            <v>84000</v>
          </cell>
        </row>
        <row r="23">
          <cell r="D23">
            <v>8678000</v>
          </cell>
        </row>
        <row r="29">
          <cell r="D29">
            <v>41532.07</v>
          </cell>
        </row>
        <row r="34">
          <cell r="D34">
            <v>19239166.710000001</v>
          </cell>
        </row>
        <row r="35">
          <cell r="D35">
            <v>6573635</v>
          </cell>
        </row>
        <row r="41">
          <cell r="D41">
            <v>2169079.67</v>
          </cell>
        </row>
        <row r="42">
          <cell r="D42">
            <v>305358.68</v>
          </cell>
        </row>
        <row r="44">
          <cell r="D44">
            <v>19225.59</v>
          </cell>
        </row>
        <row r="45">
          <cell r="D45">
            <v>64730.18</v>
          </cell>
        </row>
        <row r="47">
          <cell r="D47">
            <v>1505330.76</v>
          </cell>
        </row>
        <row r="48">
          <cell r="D48">
            <v>1989026.18</v>
          </cell>
        </row>
        <row r="68">
          <cell r="D68">
            <v>1557521.69</v>
          </cell>
        </row>
        <row r="113">
          <cell r="D113">
            <v>110241120</v>
          </cell>
        </row>
      </sheetData>
      <sheetData sheetId="17">
        <row r="22">
          <cell r="D22">
            <v>84000</v>
          </cell>
        </row>
        <row r="23">
          <cell r="D23">
            <v>9152000</v>
          </cell>
        </row>
        <row r="29">
          <cell r="D29">
            <v>403322.6</v>
          </cell>
        </row>
        <row r="41">
          <cell r="D41">
            <v>2201252.14</v>
          </cell>
        </row>
        <row r="42">
          <cell r="D42">
            <v>310888.48</v>
          </cell>
        </row>
        <row r="44">
          <cell r="D44">
            <v>28411.64</v>
          </cell>
        </row>
        <row r="45">
          <cell r="D45">
            <v>64511.42</v>
          </cell>
        </row>
        <row r="47">
          <cell r="D47">
            <v>1579901.89</v>
          </cell>
        </row>
        <row r="48">
          <cell r="D48">
            <v>2225133.8199999998</v>
          </cell>
        </row>
        <row r="68">
          <cell r="D68">
            <v>1457341.82</v>
          </cell>
        </row>
      </sheetData>
      <sheetData sheetId="18">
        <row r="22">
          <cell r="D22">
            <v>42000</v>
          </cell>
        </row>
        <row r="23">
          <cell r="D23">
            <v>8946000</v>
          </cell>
        </row>
        <row r="41">
          <cell r="D41">
            <v>2224895.14</v>
          </cell>
        </row>
        <row r="42">
          <cell r="D42">
            <v>315081.58999999997</v>
          </cell>
        </row>
        <row r="44">
          <cell r="D44">
            <v>10897.97</v>
          </cell>
        </row>
        <row r="45">
          <cell r="D45">
            <v>61789.84</v>
          </cell>
        </row>
        <row r="47">
          <cell r="D47">
            <v>1199022.03</v>
          </cell>
        </row>
        <row r="48">
          <cell r="D48">
            <v>2191886.67</v>
          </cell>
        </row>
        <row r="68">
          <cell r="D68">
            <v>738859.77</v>
          </cell>
        </row>
        <row r="113">
          <cell r="D113">
            <v>124593840</v>
          </cell>
        </row>
        <row r="147">
          <cell r="D147">
            <v>29667.09</v>
          </cell>
        </row>
      </sheetData>
      <sheetData sheetId="19">
        <row r="23">
          <cell r="D23">
            <v>9964000</v>
          </cell>
        </row>
        <row r="29">
          <cell r="D29">
            <v>88601.76</v>
          </cell>
        </row>
        <row r="41">
          <cell r="D41">
            <v>2402157.25</v>
          </cell>
        </row>
        <row r="42">
          <cell r="D42">
            <v>342702.16</v>
          </cell>
        </row>
        <row r="44">
          <cell r="D44">
            <v>57103.16</v>
          </cell>
        </row>
        <row r="45">
          <cell r="D45">
            <v>63023.91</v>
          </cell>
        </row>
        <row r="47">
          <cell r="D47">
            <v>1531951.13</v>
          </cell>
        </row>
        <row r="48">
          <cell r="D48">
            <v>2162843.85</v>
          </cell>
        </row>
        <row r="63">
          <cell r="D63">
            <v>137352</v>
          </cell>
        </row>
        <row r="65">
          <cell r="D65">
            <v>1090469</v>
          </cell>
        </row>
        <row r="68">
          <cell r="D68">
            <v>976773.63</v>
          </cell>
        </row>
      </sheetData>
      <sheetData sheetId="20">
        <row r="23">
          <cell r="D23">
            <v>9319666.6600000001</v>
          </cell>
        </row>
        <row r="29">
          <cell r="D29">
            <v>535948.31999999995</v>
          </cell>
        </row>
        <row r="41">
          <cell r="D41">
            <v>2330441.14</v>
          </cell>
        </row>
        <row r="42">
          <cell r="D42">
            <v>332054.01</v>
          </cell>
        </row>
        <row r="44">
          <cell r="D44">
            <v>89210.559999999998</v>
          </cell>
        </row>
        <row r="45">
          <cell r="D45">
            <v>62925.55</v>
          </cell>
        </row>
        <row r="47">
          <cell r="D47">
            <v>2001450.63</v>
          </cell>
        </row>
        <row r="48">
          <cell r="D48">
            <v>645526.62</v>
          </cell>
        </row>
        <row r="52">
          <cell r="D52">
            <v>150000</v>
          </cell>
        </row>
        <row r="67">
          <cell r="D67">
            <v>2694729.74</v>
          </cell>
        </row>
        <row r="68">
          <cell r="D68">
            <v>2653827.5699999998</v>
          </cell>
        </row>
        <row r="114">
          <cell r="D114">
            <v>190249370.40000001</v>
          </cell>
        </row>
        <row r="148">
          <cell r="D148">
            <v>13216</v>
          </cell>
        </row>
      </sheetData>
      <sheetData sheetId="21">
        <row r="22">
          <cell r="D22">
            <v>42000</v>
          </cell>
        </row>
        <row r="23">
          <cell r="D23">
            <v>9634000</v>
          </cell>
        </row>
        <row r="29">
          <cell r="D29">
            <v>290724.51</v>
          </cell>
        </row>
        <row r="41">
          <cell r="D41">
            <v>2436260.48</v>
          </cell>
        </row>
        <row r="42">
          <cell r="D42">
            <v>347663.33</v>
          </cell>
        </row>
        <row r="44">
          <cell r="D44">
            <v>95577.02</v>
          </cell>
        </row>
        <row r="45">
          <cell r="D45">
            <v>63115.71</v>
          </cell>
        </row>
        <row r="47">
          <cell r="D47">
            <v>1581993.87</v>
          </cell>
        </row>
        <row r="48">
          <cell r="D48">
            <v>293903.08</v>
          </cell>
        </row>
        <row r="52">
          <cell r="D52">
            <v>166818.96</v>
          </cell>
        </row>
        <row r="55">
          <cell r="D55">
            <v>514492.5</v>
          </cell>
        </row>
        <row r="63">
          <cell r="D63">
            <v>201449</v>
          </cell>
        </row>
        <row r="65">
          <cell r="D65">
            <v>1022796.23</v>
          </cell>
        </row>
        <row r="68">
          <cell r="D68">
            <v>1101794.6200000001</v>
          </cell>
        </row>
        <row r="75">
          <cell r="D75">
            <v>194723.6</v>
          </cell>
        </row>
      </sheetData>
      <sheetData sheetId="22">
        <row r="12">
          <cell r="D12">
            <v>21977854.48</v>
          </cell>
        </row>
        <row r="22">
          <cell r="D22">
            <v>42000</v>
          </cell>
        </row>
        <row r="23">
          <cell r="D23">
            <v>11135000</v>
          </cell>
        </row>
        <row r="26">
          <cell r="D26">
            <v>31463953.900000002</v>
          </cell>
        </row>
        <row r="41">
          <cell r="D41">
            <v>2625372.77</v>
          </cell>
        </row>
        <row r="42">
          <cell r="D42">
            <v>371360.1</v>
          </cell>
        </row>
        <row r="44">
          <cell r="D44">
            <v>58415.91</v>
          </cell>
        </row>
        <row r="45">
          <cell r="D45">
            <v>57772.3</v>
          </cell>
        </row>
        <row r="47">
          <cell r="D47">
            <v>2089853.48</v>
          </cell>
        </row>
        <row r="48">
          <cell r="D48">
            <v>3237118.22</v>
          </cell>
        </row>
        <row r="68">
          <cell r="D68">
            <v>1616056.28</v>
          </cell>
        </row>
        <row r="72">
          <cell r="D72">
            <v>55460</v>
          </cell>
        </row>
        <row r="106">
          <cell r="D106">
            <v>1270.03</v>
          </cell>
        </row>
        <row r="109">
          <cell r="D109">
            <v>77349.960000000006</v>
          </cell>
        </row>
        <row r="139">
          <cell r="D139">
            <v>103724.34</v>
          </cell>
        </row>
      </sheetData>
      <sheetData sheetId="23">
        <row r="11">
          <cell r="D11">
            <v>743386321.69000006</v>
          </cell>
        </row>
        <row r="13">
          <cell r="D13">
            <v>1302568.8400000001</v>
          </cell>
        </row>
        <row r="22">
          <cell r="D22">
            <v>42000</v>
          </cell>
        </row>
        <row r="23">
          <cell r="D23">
            <v>10281500</v>
          </cell>
        </row>
        <row r="26">
          <cell r="D26">
            <v>1636888.9100000001</v>
          </cell>
        </row>
        <row r="29">
          <cell r="D29">
            <v>293262.58</v>
          </cell>
        </row>
        <row r="41">
          <cell r="D41">
            <v>2473979.4700000002</v>
          </cell>
        </row>
        <row r="42">
          <cell r="D42">
            <v>351558.46</v>
          </cell>
        </row>
        <row r="44">
          <cell r="D44">
            <v>104013.91</v>
          </cell>
        </row>
        <row r="45">
          <cell r="D45">
            <v>57819.79</v>
          </cell>
        </row>
        <row r="47">
          <cell r="D47">
            <v>2117243.29</v>
          </cell>
        </row>
        <row r="48">
          <cell r="D48">
            <v>1012200.58</v>
          </cell>
        </row>
        <row r="55">
          <cell r="D55">
            <v>194084.53</v>
          </cell>
        </row>
        <row r="63">
          <cell r="D63">
            <v>900000</v>
          </cell>
        </row>
        <row r="67">
          <cell r="D67">
            <v>321456.31</v>
          </cell>
        </row>
        <row r="68">
          <cell r="D68">
            <v>2139868.4500000002</v>
          </cell>
        </row>
        <row r="75">
          <cell r="D75">
            <v>802400</v>
          </cell>
        </row>
        <row r="77">
          <cell r="D77">
            <v>29661304.640000001</v>
          </cell>
        </row>
        <row r="116">
          <cell r="D116">
            <v>68571</v>
          </cell>
        </row>
        <row r="140">
          <cell r="D140">
            <v>208539.46</v>
          </cell>
        </row>
        <row r="149">
          <cell r="D149">
            <v>61950</v>
          </cell>
        </row>
      </sheetData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topLeftCell="A149" workbookViewId="0">
      <selection activeCell="D24" sqref="D24"/>
    </sheetView>
  </sheetViews>
  <sheetFormatPr baseColWidth="10" defaultColWidth="11.375" defaultRowHeight="14.25"/>
  <cols>
    <col min="2" max="2" width="10.25" customWidth="1"/>
    <col min="3" max="3" width="50.625" customWidth="1"/>
    <col min="4" max="4" width="24" customWidth="1"/>
    <col min="5" max="5" width="21.375" customWidth="1"/>
    <col min="6" max="8" width="22" style="1" customWidth="1"/>
    <col min="9" max="9" width="14.875" customWidth="1"/>
    <col min="10" max="10" width="18.75" customWidth="1"/>
    <col min="11" max="11" width="21.25" customWidth="1"/>
    <col min="12" max="12" width="14.875" customWidth="1"/>
  </cols>
  <sheetData>
    <row r="1" spans="1:8" ht="20.25">
      <c r="A1" s="63" t="s">
        <v>0</v>
      </c>
      <c r="B1" s="63"/>
      <c r="C1" s="63"/>
      <c r="D1" s="63"/>
      <c r="E1" s="63"/>
      <c r="F1" s="63"/>
    </row>
    <row r="2" spans="1:8" ht="18">
      <c r="A2" s="64" t="s">
        <v>1</v>
      </c>
      <c r="B2" s="64"/>
      <c r="C2" s="64"/>
      <c r="D2" s="64"/>
      <c r="E2" s="64"/>
      <c r="F2" s="64"/>
    </row>
    <row r="3" spans="1:8" ht="15">
      <c r="A3" s="65" t="s">
        <v>2</v>
      </c>
      <c r="B3" s="65"/>
      <c r="C3" s="65"/>
      <c r="D3" s="65"/>
      <c r="E3" s="65"/>
      <c r="F3" s="65"/>
    </row>
    <row r="4" spans="1:8">
      <c r="A4" s="66" t="s">
        <v>3</v>
      </c>
      <c r="B4" s="66"/>
      <c r="C4" s="66"/>
      <c r="D4" s="66"/>
      <c r="E4" s="66"/>
      <c r="F4" s="66"/>
    </row>
    <row r="5" spans="1:8">
      <c r="A5" s="66" t="s">
        <v>4</v>
      </c>
      <c r="B5" s="66"/>
      <c r="C5" s="66"/>
      <c r="D5" s="66"/>
      <c r="E5" s="66"/>
      <c r="F5" s="66"/>
    </row>
    <row r="6" spans="1:8">
      <c r="A6" s="67">
        <v>2023</v>
      </c>
      <c r="B6" s="67"/>
      <c r="C6" s="67"/>
      <c r="D6" s="67"/>
      <c r="E6" s="67"/>
      <c r="F6" s="67"/>
    </row>
    <row r="8" spans="1:8" ht="39" customHeight="1">
      <c r="B8" s="57"/>
      <c r="C8" s="58"/>
      <c r="D8" s="2" t="s">
        <v>5</v>
      </c>
      <c r="E8" s="2" t="s">
        <v>6</v>
      </c>
    </row>
    <row r="9" spans="1:8" ht="15">
      <c r="B9" s="3" t="s">
        <v>7</v>
      </c>
      <c r="C9" s="4" t="s">
        <v>8</v>
      </c>
      <c r="D9" s="5"/>
      <c r="E9" s="5"/>
    </row>
    <row r="10" spans="1:8">
      <c r="B10" s="6" t="s">
        <v>9</v>
      </c>
      <c r="C10" s="7" t="s">
        <v>10</v>
      </c>
      <c r="D10" s="8">
        <v>1202938070</v>
      </c>
      <c r="E10" s="9"/>
    </row>
    <row r="11" spans="1:8">
      <c r="B11" s="6"/>
      <c r="C11" s="7" t="s">
        <v>11</v>
      </c>
      <c r="D11" s="8">
        <v>297513698.5</v>
      </c>
      <c r="E11" s="9"/>
    </row>
    <row r="12" spans="1:8" ht="15">
      <c r="B12" s="6"/>
      <c r="C12" s="10" t="s">
        <v>12</v>
      </c>
      <c r="D12" s="5">
        <f>+D10+D11</f>
        <v>1500451768.5</v>
      </c>
      <c r="E12" s="9"/>
    </row>
    <row r="13" spans="1:8" ht="15">
      <c r="B13" s="6"/>
      <c r="C13" s="10" t="s">
        <v>13</v>
      </c>
      <c r="D13" s="5"/>
      <c r="E13" s="9"/>
    </row>
    <row r="14" spans="1:8">
      <c r="B14" s="6" t="s">
        <v>14</v>
      </c>
      <c r="C14" s="7" t="s">
        <v>15</v>
      </c>
      <c r="D14" s="8">
        <f>+'[1]ESTADOS DE RESULTADOS DICIEMBRE'!D11</f>
        <v>743386321.69000006</v>
      </c>
      <c r="E14" s="9"/>
      <c r="F14"/>
      <c r="G14"/>
      <c r="H14"/>
    </row>
    <row r="15" spans="1:8">
      <c r="B15" s="11" t="s">
        <v>16</v>
      </c>
      <c r="C15" s="12" t="s">
        <v>17</v>
      </c>
      <c r="D15" s="8">
        <f>+'[1]ESTADOS DE RESULTADOS NOVIEMBRE'!D12</f>
        <v>21977854.48</v>
      </c>
      <c r="E15" s="8"/>
      <c r="F15"/>
      <c r="G15"/>
      <c r="H15"/>
    </row>
    <row r="16" spans="1:8">
      <c r="B16" s="6" t="s">
        <v>18</v>
      </c>
      <c r="C16" s="7" t="s">
        <v>19</v>
      </c>
      <c r="D16" s="13">
        <f>+'[1]ESTADOS DE RESULTADOS DICIEMBRE'!D13</f>
        <v>1302568.8400000001</v>
      </c>
      <c r="E16" s="9"/>
      <c r="F16"/>
      <c r="G16"/>
      <c r="H16"/>
    </row>
    <row r="17" spans="2:8" hidden="1">
      <c r="B17" s="6"/>
      <c r="C17" s="7" t="s">
        <v>20</v>
      </c>
      <c r="D17" s="9"/>
      <c r="E17" s="9"/>
      <c r="F17"/>
      <c r="G17"/>
      <c r="H17"/>
    </row>
    <row r="18" spans="2:8" ht="15">
      <c r="B18" s="14"/>
      <c r="C18" s="15" t="s">
        <v>21</v>
      </c>
      <c r="D18" s="9"/>
      <c r="E18" s="16">
        <f>+D10+D11</f>
        <v>1500451768.5</v>
      </c>
      <c r="F18"/>
      <c r="G18"/>
      <c r="H18"/>
    </row>
    <row r="19" spans="2:8" ht="15">
      <c r="B19" s="17" t="s">
        <v>22</v>
      </c>
      <c r="C19" s="4" t="s">
        <v>23</v>
      </c>
      <c r="D19" s="18">
        <f>+D20+D38+D81+D126+D153</f>
        <v>1477175678.7599998</v>
      </c>
      <c r="E19" s="18">
        <f>+D19</f>
        <v>1477175678.7599998</v>
      </c>
      <c r="F19"/>
      <c r="G19" s="19"/>
      <c r="H19"/>
    </row>
    <row r="20" spans="2:8" ht="15">
      <c r="B20" s="17">
        <v>1</v>
      </c>
      <c r="C20" s="20" t="s">
        <v>24</v>
      </c>
      <c r="D20" s="21">
        <f>SUM(D21:D37)</f>
        <v>600832267.44999993</v>
      </c>
      <c r="E20" s="21" t="s">
        <v>25</v>
      </c>
      <c r="F20"/>
      <c r="G20"/>
      <c r="H20"/>
    </row>
    <row r="21" spans="2:8" ht="18" customHeight="1">
      <c r="B21" s="12">
        <v>11101</v>
      </c>
      <c r="C21" s="22" t="s">
        <v>26</v>
      </c>
      <c r="D21" s="8">
        <v>270572947.72000003</v>
      </c>
      <c r="E21" s="8"/>
      <c r="F21"/>
      <c r="G21"/>
      <c r="H21"/>
    </row>
    <row r="22" spans="2:8" ht="18" customHeight="1">
      <c r="B22" s="14">
        <v>11205</v>
      </c>
      <c r="C22" s="7" t="s">
        <v>27</v>
      </c>
      <c r="D22" s="8">
        <f>+'[1]ESTADO DE RESULTADOS 100-2087 E'!D22+'[1]ESTADO DE RESULTADOS 100-2087 F'!D22+'[1]ESTADO DE RESULTADOS  MARZO'!D22+'[1]ESTADO DE RESULTADOS 100-2087 A'!D22+'[1]ESTADO DE RESULTADOS M'!D22+'[1]ESTADO DE RESULTADOS J'!D22+'[1]ESTADO DE RESULTADOS JULIO'!D22+'[1]ESTADO DE RESULTADOS AGOSTO'!D22+'[1]ESTADO DE RESULTADOS SEPTIEMBRE'!D22+'[1]ESTADO DE RESULTADOS OCTUBRE'!D22+'[1]ESTADOS DE RESULTADOS NOVIEMBRE'!D22+'[1]ESTADOS DE RESULTADOS DICIEMBRE'!D22</f>
        <v>462000</v>
      </c>
      <c r="E22" s="9"/>
      <c r="F22"/>
    </row>
    <row r="23" spans="2:8" ht="18" customHeight="1">
      <c r="B23" s="14">
        <v>11208</v>
      </c>
      <c r="C23" s="7" t="s">
        <v>28</v>
      </c>
      <c r="D23" s="8">
        <f>+'[1]ESTADO DE RESULTADOS 100-2087 E'!D23+'[1]ESTADO DE RESULTADOS 100-2087 F'!D23+'[1]ESTADO DE RESULTADOS  MARZO'!D23+'[1]ESTADO DE RESULTADOS 100-2087 A'!D23+'[1]ESTADO DE RESULTADOS M'!D23+'[1]ESTADO DE RESULTADOS J'!D23+'[1]ESTADO DE RESULTADOS JULIO'!D23+'[1]ESTADO DE RESULTADOS AGOSTO'!D23+'[1]ESTADO DE RESULTADOS SEPTIEMBRE'!D23+'[1]ESTADO DE RESULTADOS OCTUBRE'!D23+'[1]ESTADOS DE RESULTADOS NOVIEMBRE'!D23+'[1]ESTADOS DE RESULTADOS DICIEMBRE'!D23</f>
        <v>107199833.31999999</v>
      </c>
      <c r="E23" s="9"/>
    </row>
    <row r="24" spans="2:8" ht="18" customHeight="1">
      <c r="B24" s="14">
        <v>11210</v>
      </c>
      <c r="C24" s="7" t="s">
        <v>29</v>
      </c>
      <c r="D24" s="8">
        <v>32896225.010000002</v>
      </c>
      <c r="E24" s="8"/>
    </row>
    <row r="25" spans="2:8" ht="18" customHeight="1">
      <c r="B25" s="14">
        <v>11211</v>
      </c>
      <c r="C25" s="7" t="s">
        <v>30</v>
      </c>
      <c r="D25" s="8">
        <v>1853000</v>
      </c>
      <c r="E25" s="8"/>
    </row>
    <row r="26" spans="2:8" ht="18" customHeight="1">
      <c r="B26" s="14">
        <v>11401</v>
      </c>
      <c r="C26" s="7" t="s">
        <v>31</v>
      </c>
      <c r="D26" s="8">
        <f>+'[1]ESTADO DE RESULTADOS 100-2087 E'!D26+'[1]ESTADO DE RESULTADOS 100-2087 F'!D26+'[1]ESTADO DE RESULTADOS  MARZO'!D26+'[1]ESTADO DE RESULTADOS 100-2087 A'!D26+'[1]ESTADO DE RESULTADOS M'!D26+'[1]ESTADO DE RESULTADOS J'!D26+'[1]ESTADO DE RESULTADOS JULIO'!D26+'[1]ESTADO DE RESULTADOS AGOSTO'!D26+'[1]ESTADO DE RESULTADOS SEPTIEMBRE'!D26+'[1]ESTADO DE RESULTADOS OCTUBRE'!D26+'[1]ESTADOS DE RESULTADOS NOVIEMBRE'!D26+'[1]ESTADOS DE RESULTADOS DICIEMBRE'!D26</f>
        <v>33100842.810000002</v>
      </c>
      <c r="E26" s="8"/>
    </row>
    <row r="27" spans="2:8" ht="18" customHeight="1">
      <c r="B27" s="14">
        <v>11501</v>
      </c>
      <c r="C27" s="7" t="s">
        <v>32</v>
      </c>
      <c r="D27" s="8">
        <v>1000000</v>
      </c>
      <c r="E27" s="8"/>
    </row>
    <row r="28" spans="2:8" ht="18" customHeight="1">
      <c r="B28" s="14">
        <v>11503</v>
      </c>
      <c r="C28" s="7" t="s">
        <v>33</v>
      </c>
      <c r="D28" s="8">
        <v>3544000</v>
      </c>
      <c r="E28" s="8"/>
    </row>
    <row r="29" spans="2:8" ht="18" customHeight="1">
      <c r="B29" s="14">
        <v>11504</v>
      </c>
      <c r="C29" s="7" t="s">
        <v>34</v>
      </c>
      <c r="D29" s="8">
        <f>+'[1]ESTADO DE RESULTADOS 100-2087 E'!D29+'[1]ESTADO DE RESULTADOS 100-2087 F'!D29+'[1]ESTADO DE RESULTADOS  MARZO'!D29+'[1]ESTADO DE RESULTADOS 100-2087 A'!D29+'[1]ESTADO DE RESULTADOS M'!D29+'[1]ESTADO DE RESULTADOS J'!D29+'[1]ESTADO DE RESULTADOS JULIO'!D29+'[1]ESTADO DE RESULTADOS AGOSTO'!D29+'[1]ESTADO DE RESULTADOS SEPTIEMBRE'!D29+'[1]ESTADO DE RESULTADOS OCTUBRE'!D29+'[1]ESTADOS DE RESULTADOS NOVIEMBRE'!D29+'[1]ESTADOS DE RESULTADOS DICIEMBRE'!D29</f>
        <v>3053714.88</v>
      </c>
      <c r="E29" s="8"/>
    </row>
    <row r="30" spans="2:8" ht="18" customHeight="1">
      <c r="B30" s="14">
        <v>12203</v>
      </c>
      <c r="C30" s="7" t="s">
        <v>35</v>
      </c>
      <c r="D30" s="8">
        <v>25872882.260000002</v>
      </c>
      <c r="E30" s="8"/>
    </row>
    <row r="31" spans="2:8" ht="18" customHeight="1">
      <c r="B31" s="14">
        <v>12205</v>
      </c>
      <c r="C31" s="7" t="s">
        <v>36</v>
      </c>
      <c r="D31" s="8">
        <v>19162000</v>
      </c>
      <c r="E31" s="8"/>
    </row>
    <row r="32" spans="2:8" ht="18" customHeight="1">
      <c r="B32" s="14">
        <v>12206</v>
      </c>
      <c r="C32" s="7" t="s">
        <v>37</v>
      </c>
      <c r="D32" s="8">
        <f>+'[1]ESTADO DE RESULTADOS 100-2087 E'!D34+'[1]ESTADO DE RESULTADOS 100-2087 F'!D34+'[1]ESTADO DE RESULTADOS  MARZO'!D34+'[1]ESTADO DE RESULTADOS 100-2087 A'!D34+'[1]ESTADO DE RESULTADOS M'!D34+'[1]ESTADO DE RESULTADOS J'!D34+'[1]ESTADO DE RESULTADOS JULIO'!D34+'[1]ESTADO DE RESULTADOS AGOSTO'!D34+'[1]ESTADO DE RESULTADOS SEPTIEMBRE'!D34+'[1]ESTADO DE RESULTADOS OCTUBRE'!D34+'[1]ESTADOS DE RESULTADOS NOVIEMBRE'!D34+'[1]ESTADOS DE RESULTADOS DICIEMBRE'!D34</f>
        <v>19239166.710000001</v>
      </c>
      <c r="E32" s="8"/>
    </row>
    <row r="33" spans="2:8" ht="18" customHeight="1">
      <c r="B33" s="14">
        <v>12209</v>
      </c>
      <c r="C33" s="7" t="s">
        <v>38</v>
      </c>
      <c r="D33" s="8">
        <f>+'[1]ESTADO DE RESULTADOS 100-2087 E'!D35+'[1]ESTADO DE RESULTADOS 100-2087 F'!D35+'[1]ESTADO DE RESULTADOS  MARZO'!D35+'[1]ESTADO DE RESULTADOS 100-2087 A'!D35+'[1]ESTADO DE RESULTADOS M'!D35+'[1]ESTADO DE RESULTADOS J'!D35+'[1]ESTADO DE RESULTADOS JULIO'!D35+'[1]ESTADO DE RESULTADOS AGOSTO'!D35+'[1]ESTADO DE RESULTADOS SEPTIEMBRE'!D35+'[1]ESTADO DE RESULTADOS OCTUBRE'!D35+'[1]ESTADOS DE RESULTADOS NOVIEMBRE'!D35+'[1]ESTADOS DE RESULTADOS DICIEMBRE'!D35</f>
        <v>6573635</v>
      </c>
      <c r="E33" s="8"/>
    </row>
    <row r="34" spans="2:8" ht="18" customHeight="1">
      <c r="B34" s="14">
        <v>12215</v>
      </c>
      <c r="C34" s="7" t="s">
        <v>35</v>
      </c>
      <c r="D34" s="8">
        <v>18541515.649999999</v>
      </c>
      <c r="E34" s="8"/>
    </row>
    <row r="35" spans="2:8" ht="18" customHeight="1">
      <c r="B35" s="14">
        <v>15101</v>
      </c>
      <c r="C35" s="7" t="s">
        <v>39</v>
      </c>
      <c r="D35" s="8">
        <v>26919901.809999999</v>
      </c>
      <c r="E35" s="8"/>
    </row>
    <row r="36" spans="2:8" ht="18" customHeight="1">
      <c r="B36" s="14">
        <v>15201</v>
      </c>
      <c r="C36" s="7" t="s">
        <v>40</v>
      </c>
      <c r="D36" s="8">
        <f>+'[1]ESTADO DE RESULTADOS 100-2087 E'!D41+'[1]ESTADO DE RESULTADOS 100-2087 F'!D41+'[1]ESTADO DE RESULTADOS  MARZO'!D41+'[1]ESTADO DE RESULTADOS 100-2087 A'!D41+'[1]ESTADO DE RESULTADOS M'!D41+'[1]ESTADO DE RESULTADOS J'!D41+'[1]ESTADO DE RESULTADOS JULIO'!D41+'[1]ESTADO DE RESULTADOS AGOSTO'!D41+'[1]ESTADO DE RESULTADOS SEPTIEMBRE'!D41+'[1]ESTADO DE RESULTADOS OCTUBRE'!D41+'[1]ESTADOS DE RESULTADOS NOVIEMBRE'!D41+'[1]ESTADOS DE RESULTADOS DICIEMBRE'!D41</f>
        <v>27029505.809999999</v>
      </c>
      <c r="E36" s="8"/>
    </row>
    <row r="37" spans="2:8" ht="18" customHeight="1">
      <c r="B37" s="14">
        <v>15301</v>
      </c>
      <c r="C37" s="7" t="s">
        <v>41</v>
      </c>
      <c r="D37" s="8">
        <f>+'[1]ESTADO DE RESULTADOS 100-2087 E'!D42+'[1]ESTADO DE RESULTADOS 100-2087 F'!D42+'[1]ESTADO DE RESULTADOS  MARZO'!D42+'[1]ESTADO DE RESULTADOS 100-2087 A'!D42+'[1]ESTADO DE RESULTADOS M'!D42+'[1]ESTADO DE RESULTADOS J'!D42+'[1]ESTADO DE RESULTADOS JULIO'!D42+'[1]ESTADO DE RESULTADOS AGOSTO'!D42+'[1]ESTADO DE RESULTADOS SEPTIEMBRE'!D42+'[1]ESTADO DE RESULTADOS OCTUBRE'!D42+'[1]ESTADOS DE RESULTADOS NOVIEMBRE'!D42+'[1]ESTADOS DE RESULTADOS DICIEMBRE'!D42</f>
        <v>3811096.47</v>
      </c>
      <c r="E37" s="8"/>
    </row>
    <row r="38" spans="2:8" ht="18" customHeight="1">
      <c r="B38" s="23">
        <v>2</v>
      </c>
      <c r="C38" s="24" t="s">
        <v>42</v>
      </c>
      <c r="D38" s="21">
        <f>SUM(D39:D80)</f>
        <v>213113739.82000005</v>
      </c>
      <c r="E38" s="21"/>
    </row>
    <row r="39" spans="2:8" ht="18" customHeight="1">
      <c r="B39" s="14">
        <v>21201</v>
      </c>
      <c r="C39" s="7" t="s">
        <v>43</v>
      </c>
      <c r="D39" s="25">
        <f>+'[1]ESTADO DE RESULTADOS 100-2087 E'!D44+'[1]ESTADO DE RESULTADOS 100-2087 F'!D44+'[1]ESTADO DE RESULTADOS  MARZO'!D44+'[1]ESTADO DE RESULTADOS 100-2087 A'!D44+'[1]ESTADO DE RESULTADOS M'!D44+'[1]ESTADO DE RESULTADOS J'!D44+'[1]ESTADO DE RESULTADOS JULIO'!D44+'[1]ESTADO DE RESULTADOS AGOSTO'!D44+'[1]ESTADO DE RESULTADOS SEPTIEMBRE'!D44+'[1]ESTADO DE RESULTADOS OCTUBRE'!D44+'[1]ESTADOS DE RESULTADOS NOVIEMBRE'!D44+'[1]ESTADOS DE RESULTADOS DICIEMBRE'!D44</f>
        <v>656178.10000000009</v>
      </c>
      <c r="E39" s="8"/>
    </row>
    <row r="40" spans="2:8" ht="18" customHeight="1">
      <c r="B40" s="14">
        <v>21301</v>
      </c>
      <c r="C40" s="7" t="s">
        <v>44</v>
      </c>
      <c r="D40" s="8">
        <f>+'[1]ESTADO DE RESULTADOS 100-2087 E'!D45+'[1]ESTADO DE RESULTADOS 100-2087 F'!D45+'[1]ESTADO DE RESULTADOS  MARZO'!D45+'[1]ESTADO DE RESULTADOS 100-2087 A'!D45+'[1]ESTADO DE RESULTADOS M'!D45+'[1]ESTADO DE RESULTADOS J'!D45+'[1]ESTADO DE RESULTADOS JULIO'!D45+'[1]ESTADO DE RESULTADOS AGOSTO'!D45+'[1]ESTADO DE RESULTADOS SEPTIEMBRE'!D45+'[1]ESTADO DE RESULTADOS OCTUBRE'!D45+'[1]ESTADOS DE RESULTADOS NOVIEMBRE'!D45+'[1]ESTADOS DE RESULTADOS DICIEMBRE'!D45</f>
        <v>653448.71000000008</v>
      </c>
      <c r="E40" s="8"/>
    </row>
    <row r="41" spans="2:8" ht="18" customHeight="1">
      <c r="B41" s="14">
        <v>21401</v>
      </c>
      <c r="C41" s="7" t="s">
        <v>45</v>
      </c>
      <c r="D41" s="8">
        <v>9780</v>
      </c>
      <c r="E41" s="8"/>
    </row>
    <row r="42" spans="2:8" ht="18" customHeight="1">
      <c r="B42" s="14">
        <v>21501</v>
      </c>
      <c r="C42" s="7" t="s">
        <v>46</v>
      </c>
      <c r="D42" s="8">
        <f>+'[1]ESTADO DE RESULTADOS 100-2087 E'!D47+'[1]ESTADO DE RESULTADOS 100-2087 F'!D47+'[1]ESTADO DE RESULTADOS  MARZO'!D47+'[1]ESTADO DE RESULTADOS 100-2087 A'!D47+'[1]ESTADO DE RESULTADOS M'!D47+'[1]ESTADO DE RESULTADOS J'!D47+'[1]ESTADO DE RESULTADOS JULIO'!D47+'[1]ESTADO DE RESULTADOS AGOSTO'!D47+'[1]ESTADO DE RESULTADOS SEPTIEMBRE'!D47+'[1]ESTADO DE RESULTADOS OCTUBRE'!D47+'[1]ESTADOS DE RESULTADOS NOVIEMBRE'!D47+'[1]ESTADOS DE RESULTADOS DICIEMBRE'!D47</f>
        <v>18019967.129999999</v>
      </c>
      <c r="E42" s="8"/>
      <c r="F42"/>
      <c r="G42"/>
      <c r="H42"/>
    </row>
    <row r="43" spans="2:8" ht="18" customHeight="1">
      <c r="B43" s="14">
        <v>21601</v>
      </c>
      <c r="C43" s="7" t="s">
        <v>47</v>
      </c>
      <c r="D43" s="8">
        <f>+'[1]ESTADO DE RESULTADOS 100-2087 E'!D48+'[1]ESTADO DE RESULTADOS 100-2087 F'!D48+'[1]ESTADO DE RESULTADOS  MARZO'!D48+'[1]ESTADO DE RESULTADOS 100-2087 A'!D48+'[1]ESTADO DE RESULTADOS M'!D48+'[1]ESTADO DE RESULTADOS J'!D48+'[1]ESTADO DE RESULTADOS JULIO'!D48+'[1]ESTADO DE RESULTADOS AGOSTO'!D48+'[1]ESTADO DE RESULTADOS SEPTIEMBRE'!D48+'[1]ESTADO DE RESULTADOS OCTUBRE'!D48+'[1]ESTADOS DE RESULTADOS NOVIEMBRE'!D48+'[1]ESTADOS DE RESULTADOS DICIEMBRE'!D48</f>
        <v>18372642.299999997</v>
      </c>
      <c r="E43" s="8"/>
      <c r="F43"/>
      <c r="G43"/>
      <c r="H43"/>
    </row>
    <row r="44" spans="2:8" ht="18" customHeight="1">
      <c r="B44" s="14">
        <v>21701</v>
      </c>
      <c r="C44" s="7" t="s">
        <v>48</v>
      </c>
      <c r="D44" s="8">
        <v>210209</v>
      </c>
      <c r="E44" s="8"/>
      <c r="F44"/>
      <c r="G44"/>
      <c r="H44"/>
    </row>
    <row r="45" spans="2:8" ht="18" customHeight="1">
      <c r="B45" s="14">
        <v>21801</v>
      </c>
      <c r="C45" s="7" t="s">
        <v>49</v>
      </c>
      <c r="D45" s="8">
        <v>146694.15</v>
      </c>
      <c r="E45" s="8"/>
      <c r="F45"/>
      <c r="G45"/>
      <c r="H45"/>
    </row>
    <row r="46" spans="2:8" ht="18" customHeight="1">
      <c r="B46" s="14">
        <v>22101</v>
      </c>
      <c r="C46" s="7" t="s">
        <v>50</v>
      </c>
      <c r="D46" s="8">
        <v>366666.74</v>
      </c>
      <c r="E46" s="8"/>
      <c r="F46"/>
      <c r="G46"/>
      <c r="H46"/>
    </row>
    <row r="47" spans="2:8" ht="18" customHeight="1">
      <c r="B47" s="14">
        <v>22103</v>
      </c>
      <c r="C47" s="7" t="s">
        <v>51</v>
      </c>
      <c r="D47" s="8">
        <f>+'[1]ESTADO DE RESULTADOS 100-2087 E'!D52+'[1]ESTADO DE RESULTADOS 100-2087 F'!D52+'[1]ESTADO DE RESULTADOS  MARZO'!D52+'[1]ESTADO DE RESULTADOS 100-2087 A'!D52+'[1]ESTADO DE RESULTADOS M'!D52+'[1]ESTADO DE RESULTADOS J'!D52+'[1]ESTADO DE RESULTADOS JULIO'!D52+'[1]ESTADO DE RESULTADOS AGOSTO'!D52+'[1]ESTADO DE RESULTADOS SEPTIEMBRE'!D52+'[1]ESTADO DE RESULTADOS OCTUBRE'!D52+'[1]ESTADOS DE RESULTADOS NOVIEMBRE'!D52+'[1]ESTADOS DE RESULTADOS DICIEMBRE'!D52</f>
        <v>450928.31999999995</v>
      </c>
      <c r="E47" s="8"/>
      <c r="F47"/>
      <c r="G47"/>
      <c r="H47"/>
    </row>
    <row r="48" spans="2:8" ht="18" customHeight="1">
      <c r="B48" s="14">
        <v>22201</v>
      </c>
      <c r="C48" s="7" t="s">
        <v>52</v>
      </c>
      <c r="D48" s="8">
        <v>914296.94</v>
      </c>
      <c r="E48" s="8"/>
      <c r="F48"/>
      <c r="G48"/>
      <c r="H48"/>
    </row>
    <row r="49" spans="2:11" ht="18" customHeight="1">
      <c r="B49" s="14">
        <v>23101</v>
      </c>
      <c r="C49" s="7" t="s">
        <v>53</v>
      </c>
      <c r="D49" s="8">
        <v>4607724.72</v>
      </c>
      <c r="E49" s="8"/>
      <c r="F49"/>
      <c r="G49"/>
      <c r="H49"/>
    </row>
    <row r="50" spans="2:11" ht="18" customHeight="1">
      <c r="B50" s="14">
        <v>23201</v>
      </c>
      <c r="C50" s="7" t="s">
        <v>54</v>
      </c>
      <c r="D50" s="8">
        <f>+'[1]ESTADO DE RESULTADOS 100-2087 E'!D55+'[1]ESTADO DE RESULTADOS 100-2087 F'!D55+'[1]ESTADO DE RESULTADOS  MARZO'!D55+'[1]ESTADO DE RESULTADOS 100-2087 A'!D55+'[1]ESTADO DE RESULTADOS M'!D55+'[1]ESTADO DE RESULTADOS J'!D55+'[1]ESTADO DE RESULTADOS JULIO'!D55+'[1]ESTADO DE RESULTADOS AGOSTO'!D55+'[1]ESTADO DE RESULTADOS SEPTIEMBRE'!D55+'[1]ESTADO DE RESULTADOS OCTUBRE'!D55+'[1]ESTADOS DE RESULTADOS NOVIEMBRE'!D55+'[1]ESTADOS DE RESULTADOS DICIEMBRE'!D55</f>
        <v>708577.03</v>
      </c>
      <c r="E50" s="8"/>
      <c r="F50"/>
      <c r="G50"/>
      <c r="H50"/>
    </row>
    <row r="51" spans="2:11" ht="18" customHeight="1">
      <c r="B51" s="14">
        <v>24101</v>
      </c>
      <c r="C51" s="7" t="s">
        <v>55</v>
      </c>
      <c r="D51" s="8">
        <v>254024.44</v>
      </c>
      <c r="E51" s="8"/>
      <c r="F51"/>
      <c r="G51"/>
      <c r="H51"/>
    </row>
    <row r="52" spans="2:11" ht="18" customHeight="1">
      <c r="B52" s="14">
        <v>24401</v>
      </c>
      <c r="C52" s="7" t="s">
        <v>56</v>
      </c>
      <c r="D52" s="8">
        <v>306080</v>
      </c>
      <c r="E52" s="8"/>
      <c r="F52"/>
      <c r="G52"/>
      <c r="H52"/>
    </row>
    <row r="53" spans="2:11" ht="18" customHeight="1">
      <c r="B53" s="14">
        <v>25101</v>
      </c>
      <c r="C53" s="7" t="s">
        <v>57</v>
      </c>
      <c r="D53" s="8">
        <v>18104016.239999998</v>
      </c>
      <c r="E53" s="8"/>
      <c r="F53"/>
      <c r="G53"/>
      <c r="H53"/>
    </row>
    <row r="54" spans="2:11" ht="18" customHeight="1">
      <c r="B54" s="14">
        <v>25401</v>
      </c>
      <c r="C54" s="7" t="s">
        <v>58</v>
      </c>
      <c r="D54" s="8">
        <f>+'[1]ESTADO DE RESULTADOS 100-2087 E'!D63+'[1]ESTADO DE RESULTADOS 100-2087 F'!D63+'[1]ESTADO DE RESULTADOS  MARZO'!D63+'[1]ESTADO DE RESULTADOS 100-2087 A'!D63+'[1]ESTADO DE RESULTADOS M'!D63+'[1]ESTADO DE RESULTADOS J'!D63+'[1]ESTADO DE RESULTADOS JULIO'!D63+'[1]ESTADO DE RESULTADOS AGOSTO'!D63+'[1]ESTADO DE RESULTADOS SEPTIEMBRE'!D63+'[1]ESTADO DE RESULTADOS OCTUBRE'!D63+'[1]ESTADOS DE RESULTADOS NOVIEMBRE'!D63+'[1]ESTADOS DE RESULTADOS DICIEMBRE'!D63</f>
        <v>1238801</v>
      </c>
      <c r="E54" s="8"/>
    </row>
    <row r="55" spans="2:11" ht="18" customHeight="1">
      <c r="B55" s="14">
        <v>25801</v>
      </c>
      <c r="C55" s="7" t="s">
        <v>59</v>
      </c>
      <c r="D55" s="8">
        <v>8180</v>
      </c>
      <c r="E55" s="9"/>
    </row>
    <row r="56" spans="2:11" ht="18" customHeight="1">
      <c r="B56" s="14">
        <v>25901</v>
      </c>
      <c r="C56" s="7" t="s">
        <v>60</v>
      </c>
      <c r="D56" s="8">
        <f>+'[1]ESTADO DE RESULTADOS 100-2087 E'!D65+'[1]ESTADO DE RESULTADOS 100-2087 F'!D65+'[1]ESTADO DE RESULTADOS  MARZO'!D65+'[1]ESTADO DE RESULTADOS 100-2087 A'!D65+'[1]ESTADO DE RESULTADOS M'!D65+'[1]ESTADO DE RESULTADOS J'!D65+'[1]ESTADO DE RESULTADOS JULIO'!D65+'[1]ESTADO DE RESULTADOS AGOSTO'!D65+'[1]ESTADO DE RESULTADOS SEPTIEMBRE'!D65+'[1]ESTADO DE RESULTADOS OCTUBRE'!D65+'[1]ESTADOS DE RESULTADOS NOVIEMBRE'!D65+'[1]ESTADOS DE RESULTADOS DICIEMBRE'!D65</f>
        <v>4486682.87</v>
      </c>
      <c r="E56" s="8"/>
    </row>
    <row r="57" spans="2:11" s="1" customFormat="1" ht="18" customHeight="1">
      <c r="B57" s="14">
        <v>26201</v>
      </c>
      <c r="C57" s="7" t="s">
        <v>61</v>
      </c>
      <c r="D57" s="8">
        <f>+'[1]ESTADO DE RESULTADOS 100-2087 E'!D67+'[1]ESTADO DE RESULTADOS 100-2087 F'!D67+'[1]ESTADO DE RESULTADOS  MARZO'!D67+'[1]ESTADO DE RESULTADOS 100-2087 A'!D67+'[1]ESTADO DE RESULTADOS M'!D67+'[1]ESTADO DE RESULTADOS J'!D67+'[1]ESTADO DE RESULTADOS JULIO'!D67+'[1]ESTADO DE RESULTADOS AGOSTO'!D67+'[1]ESTADO DE RESULTADOS SEPTIEMBRE'!D67+'[1]ESTADO DE RESULTADOS OCTUBRE'!D67+'[1]ESTADOS DE RESULTADOS NOVIEMBRE'!D67+'[1]ESTADOS DE RESULTADOS DICIEMBRE'!D67</f>
        <v>3609746.6500000004</v>
      </c>
      <c r="E57" s="8"/>
      <c r="I57"/>
      <c r="J57"/>
      <c r="K57"/>
    </row>
    <row r="58" spans="2:11" s="1" customFormat="1" ht="18" customHeight="1">
      <c r="B58" s="14">
        <v>26301</v>
      </c>
      <c r="C58" s="7" t="s">
        <v>62</v>
      </c>
      <c r="D58" s="8">
        <f>+'[1]ESTADO DE RESULTADOS 100-2087 E'!D68+'[1]ESTADO DE RESULTADOS 100-2087 F'!D68+'[1]ESTADO DE RESULTADOS  MARZO'!D68+'[1]ESTADO DE RESULTADOS 100-2087 A'!D68+'[1]ESTADO DE RESULTADOS M'!D68+'[1]ESTADO DE RESULTADOS J'!D68+'[1]ESTADO DE RESULTADOS JULIO'!D68+'[1]ESTADO DE RESULTADOS AGOSTO'!D68+'[1]ESTADO DE RESULTADOS SEPTIEMBRE'!D68+'[1]ESTADO DE RESULTADOS OCTUBRE'!D68+'[1]ESTADOS DE RESULTADOS NOVIEMBRE'!D68+'[1]ESTADOS DE RESULTADOS DICIEMBRE'!D68</f>
        <v>16752701.720000003</v>
      </c>
      <c r="E58" s="8"/>
      <c r="I58"/>
      <c r="J58"/>
      <c r="K58"/>
    </row>
    <row r="59" spans="2:11" s="1" customFormat="1" ht="18" customHeight="1">
      <c r="B59" s="14">
        <v>27101</v>
      </c>
      <c r="C59" s="7" t="s">
        <v>63</v>
      </c>
      <c r="D59" s="8">
        <v>992460</v>
      </c>
      <c r="E59" s="8"/>
      <c r="I59"/>
      <c r="J59"/>
      <c r="K59"/>
    </row>
    <row r="60" spans="2:11" s="1" customFormat="1" ht="18" customHeight="1">
      <c r="B60" s="14">
        <v>27102</v>
      </c>
      <c r="C60" s="7" t="s">
        <v>64</v>
      </c>
      <c r="D60" s="8">
        <v>14000</v>
      </c>
      <c r="E60" s="8"/>
      <c r="I60"/>
      <c r="J60"/>
      <c r="K60"/>
    </row>
    <row r="61" spans="2:11" s="1" customFormat="1" ht="18" customHeight="1">
      <c r="B61" s="14">
        <v>27104</v>
      </c>
      <c r="C61" s="7" t="s">
        <v>65</v>
      </c>
      <c r="D61" s="8">
        <f>+'[1]ESTADO DE RESULTADOS 100-2087 E'!D71+'[1]ESTADO DE RESULTADOS 100-2087 F'!D71+'[1]ESTADO DE RESULTADOS  MARZO'!D71+'[1]ESTADO DE RESULTADOS 100-2087 A'!D71+'[1]ESTADO DE RESULTADOS M'!D71+'[1]ESTADO DE RESULTADOS J'!D71+'[1]ESTADO DE RESULTADOS JULIO'!D71+'[1]ESTADO DE RESULTADOS AGOSTO'!D71+'[1]ESTADO DE RESULTADOS SEPTIEMBRE'!D71+'[1]ESTADO DE RESULTADOS OCTUBRE'!D71+'[1]ESTADOS DE RESULTADOS NOVIEMBRE'!D71+'[1]ESTADOS DE RESULTADOS DICIEMBRE'!D71</f>
        <v>5340000</v>
      </c>
      <c r="E61" s="8"/>
      <c r="I61"/>
      <c r="J61"/>
      <c r="K61"/>
    </row>
    <row r="62" spans="2:11" s="1" customFormat="1" ht="18" customHeight="1">
      <c r="B62" s="14">
        <v>27106</v>
      </c>
      <c r="C62" s="7" t="s">
        <v>66</v>
      </c>
      <c r="D62" s="8">
        <f>+'[1]ESTADO DE RESULTADOS 100-2087 E'!D72+'[1]ESTADO DE RESULTADOS 100-2087 F'!D72+'[1]ESTADO DE RESULTADOS  MARZO'!D72+'[1]ESTADO DE RESULTADOS 100-2087 A'!D72+'[1]ESTADO DE RESULTADOS M'!D72+'[1]ESTADO DE RESULTADOS J'!D72+'[1]ESTADO DE RESULTADOS JULIO'!D72+'[1]ESTADO DE RESULTADOS AGOSTO'!D72+'[1]ESTADO DE RESULTADOS SEPTIEMBRE'!D72+'[1]ESTADO DE RESULTADOS OCTUBRE'!D72+'[1]ESTADOS DE RESULTADOS NOVIEMBRE'!D72+'[1]ESTADOS DE RESULTADOS DICIEMBRE'!D72</f>
        <v>55460</v>
      </c>
      <c r="E62" s="8"/>
      <c r="I62"/>
      <c r="J62"/>
      <c r="K62"/>
    </row>
    <row r="63" spans="2:11" s="1" customFormat="1" ht="18" customHeight="1">
      <c r="B63" s="14">
        <v>27202</v>
      </c>
      <c r="C63" s="7" t="s">
        <v>67</v>
      </c>
      <c r="D63" s="8">
        <f>+'[1]ESTADO DE RESULTADOS 100-2087 E'!D75+'[1]ESTADO DE RESULTADOS 100-2087 F'!D75+'[1]ESTADO DE RESULTADOS  MARZO'!D75+'[1]ESTADO DE RESULTADOS 100-2087 A'!D75+'[1]ESTADO DE RESULTADOS M'!D75+'[1]ESTADO DE RESULTADOS J'!D75+'[1]ESTADO DE RESULTADOS JULIO'!D75+'[1]ESTADO DE RESULTADOS AGOSTO'!D75+'[1]ESTADO DE RESULTADOS SEPTIEMBRE'!D75+'[1]ESTADO DE RESULTADOS OCTUBRE'!D75+'[1]ESTADOS DE RESULTADOS NOVIEMBRE'!D75+'[1]ESTADOS DE RESULTADOS DICIEMBRE'!D75</f>
        <v>997123.6</v>
      </c>
      <c r="E63" s="8"/>
      <c r="I63"/>
      <c r="J63"/>
      <c r="K63"/>
    </row>
    <row r="64" spans="2:11" s="1" customFormat="1" ht="18" customHeight="1">
      <c r="B64" s="14">
        <v>27205</v>
      </c>
      <c r="C64" s="7" t="s">
        <v>68</v>
      </c>
      <c r="D64" s="8">
        <f>+'[1]ESTADO DE RESULTADOS 100-2087 E'!D77+'[1]ESTADO DE RESULTADOS 100-2087 F'!D77+'[1]ESTADO DE RESULTADOS  MARZO'!D77+'[1]ESTADO DE RESULTADOS 100-2087 A'!D77+'[1]ESTADO DE RESULTADOS M'!D77+'[1]ESTADO DE RESULTADOS J'!D77+'[1]ESTADO DE RESULTADOS JULIO'!D77+'[1]ESTADO DE RESULTADOS AGOSTO'!D77+'[1]ESTADO DE RESULTADOS SEPTIEMBRE'!D77+'[1]ESTADO DE RESULTADOS OCTUBRE'!D77+'[1]ESTADOS DE RESULTADOS NOVIEMBRE'!D77+'[1]ESTADOS DE RESULTADOS DICIEMBRE'!D77</f>
        <v>29661304.640000001</v>
      </c>
      <c r="E64" s="8"/>
      <c r="I64"/>
      <c r="J64"/>
      <c r="K64"/>
    </row>
    <row r="65" spans="2:11" s="1" customFormat="1" ht="18" customHeight="1">
      <c r="B65" s="14">
        <v>27206</v>
      </c>
      <c r="C65" s="7" t="s">
        <v>69</v>
      </c>
      <c r="D65" s="8">
        <v>6685489.9000000004</v>
      </c>
      <c r="E65" s="8"/>
      <c r="I65"/>
      <c r="J65"/>
      <c r="K65"/>
    </row>
    <row r="66" spans="2:11" s="1" customFormat="1" ht="18" customHeight="1">
      <c r="B66" s="14">
        <v>27207</v>
      </c>
      <c r="C66" s="7" t="s">
        <v>70</v>
      </c>
      <c r="D66" s="8">
        <v>1506689.79</v>
      </c>
      <c r="E66" s="8"/>
      <c r="I66"/>
      <c r="J66"/>
      <c r="K66"/>
    </row>
    <row r="67" spans="2:11" s="1" customFormat="1" ht="18" customHeight="1">
      <c r="B67" s="14">
        <v>27208</v>
      </c>
      <c r="C67" s="7" t="s">
        <v>71</v>
      </c>
      <c r="D67" s="8">
        <v>2897341.9</v>
      </c>
      <c r="E67" s="8"/>
      <c r="I67"/>
      <c r="J67"/>
      <c r="K67"/>
    </row>
    <row r="68" spans="2:11" s="1" customFormat="1" ht="18" customHeight="1">
      <c r="B68" s="14">
        <v>28102</v>
      </c>
      <c r="C68" s="7" t="s">
        <v>72</v>
      </c>
      <c r="D68" s="8">
        <v>1614999.96</v>
      </c>
      <c r="E68" s="8"/>
      <c r="I68"/>
      <c r="J68"/>
      <c r="K68"/>
    </row>
    <row r="69" spans="2:11" s="1" customFormat="1" ht="18" customHeight="1">
      <c r="B69" s="14">
        <v>28201</v>
      </c>
      <c r="C69" s="7" t="s">
        <v>73</v>
      </c>
      <c r="D69" s="8">
        <v>16668.080000000002</v>
      </c>
      <c r="E69" s="8"/>
      <c r="I69"/>
      <c r="J69"/>
      <c r="K69"/>
    </row>
    <row r="70" spans="2:11" s="1" customFormat="1" ht="18" customHeight="1">
      <c r="B70" s="14">
        <v>28301</v>
      </c>
      <c r="C70" s="7" t="s">
        <v>74</v>
      </c>
      <c r="D70" s="8">
        <v>639705</v>
      </c>
      <c r="E70" s="8"/>
      <c r="I70"/>
      <c r="J70"/>
      <c r="K70"/>
    </row>
    <row r="71" spans="2:11" s="1" customFormat="1" ht="18" customHeight="1">
      <c r="B71" s="14">
        <v>28501</v>
      </c>
      <c r="C71" s="7" t="s">
        <v>75</v>
      </c>
      <c r="D71" s="8">
        <v>838114.4</v>
      </c>
      <c r="E71" s="8"/>
      <c r="I71"/>
      <c r="J71"/>
      <c r="K71"/>
    </row>
    <row r="72" spans="2:11" s="1" customFormat="1" ht="18" customHeight="1">
      <c r="B72" s="14">
        <v>28503</v>
      </c>
      <c r="C72" s="7" t="s">
        <v>76</v>
      </c>
      <c r="D72" s="8">
        <v>3826486.22</v>
      </c>
      <c r="E72" s="8"/>
      <c r="I72"/>
      <c r="J72"/>
      <c r="K72"/>
    </row>
    <row r="73" spans="2:11" s="1" customFormat="1" ht="18" customHeight="1">
      <c r="B73" s="14">
        <v>28702</v>
      </c>
      <c r="C73" s="7" t="s">
        <v>77</v>
      </c>
      <c r="D73" s="8">
        <v>1048778.1200000001</v>
      </c>
      <c r="E73" s="8"/>
      <c r="I73"/>
      <c r="J73"/>
      <c r="K73"/>
    </row>
    <row r="74" spans="2:11" s="1" customFormat="1" ht="18" customHeight="1">
      <c r="B74" s="14">
        <v>28704</v>
      </c>
      <c r="C74" s="7" t="s">
        <v>78</v>
      </c>
      <c r="D74" s="8">
        <v>2874990.53</v>
      </c>
      <c r="E74" s="8"/>
      <c r="I74"/>
      <c r="J74"/>
      <c r="K74"/>
    </row>
    <row r="75" spans="2:11" s="1" customFormat="1" ht="18" customHeight="1">
      <c r="B75" s="14">
        <v>28705</v>
      </c>
      <c r="C75" s="7" t="s">
        <v>79</v>
      </c>
      <c r="D75" s="8">
        <v>1154284.04</v>
      </c>
      <c r="E75" s="8"/>
      <c r="I75"/>
      <c r="J75"/>
      <c r="K75"/>
    </row>
    <row r="76" spans="2:11" s="1" customFormat="1" ht="18" customHeight="1">
      <c r="B76" s="14">
        <v>28706</v>
      </c>
      <c r="C76" s="7" t="s">
        <v>80</v>
      </c>
      <c r="D76" s="8">
        <v>3462945.96</v>
      </c>
      <c r="E76" s="8"/>
      <c r="I76"/>
      <c r="J76"/>
      <c r="K76"/>
    </row>
    <row r="77" spans="2:11" s="1" customFormat="1" ht="18" customHeight="1">
      <c r="B77" s="14">
        <v>28801</v>
      </c>
      <c r="C77" s="7" t="s">
        <v>81</v>
      </c>
      <c r="D77" s="8">
        <v>15647025.529999999</v>
      </c>
      <c r="E77" s="8"/>
      <c r="I77"/>
      <c r="J77"/>
      <c r="K77"/>
    </row>
    <row r="78" spans="2:11" s="1" customFormat="1" ht="18" customHeight="1">
      <c r="B78" s="14">
        <v>29101</v>
      </c>
      <c r="C78" s="7" t="s">
        <v>82</v>
      </c>
      <c r="D78" s="8">
        <v>180000</v>
      </c>
      <c r="E78" s="8"/>
      <c r="I78"/>
      <c r="J78"/>
      <c r="K78"/>
    </row>
    <row r="79" spans="2:11" s="1" customFormat="1" ht="18" customHeight="1">
      <c r="B79" s="14">
        <v>29201</v>
      </c>
      <c r="C79" s="7" t="s">
        <v>83</v>
      </c>
      <c r="D79" s="8">
        <v>35732707.969999999</v>
      </c>
      <c r="E79" s="8"/>
      <c r="I79"/>
      <c r="J79"/>
      <c r="K79"/>
    </row>
    <row r="80" spans="2:11" s="1" customFormat="1" ht="18" customHeight="1">
      <c r="B80" s="14">
        <v>29203</v>
      </c>
      <c r="C80" s="7" t="s">
        <v>84</v>
      </c>
      <c r="D80" s="8">
        <v>8049818.1200000001</v>
      </c>
      <c r="E80" s="8"/>
      <c r="I80"/>
      <c r="J80"/>
      <c r="K80"/>
    </row>
    <row r="81" spans="2:11" s="1" customFormat="1" ht="18" customHeight="1">
      <c r="B81" s="23">
        <v>3</v>
      </c>
      <c r="C81" s="24" t="s">
        <v>85</v>
      </c>
      <c r="D81" s="21">
        <f>SUM(D82:D125)</f>
        <v>583148098.53999996</v>
      </c>
      <c r="E81" s="21"/>
      <c r="F81"/>
      <c r="G81"/>
      <c r="H81"/>
      <c r="I81"/>
      <c r="J81"/>
      <c r="K81"/>
    </row>
    <row r="82" spans="2:11" s="1" customFormat="1" ht="18" customHeight="1">
      <c r="B82" s="14">
        <v>31101</v>
      </c>
      <c r="C82" s="7" t="s">
        <v>86</v>
      </c>
      <c r="D82" s="8">
        <v>3323624.15</v>
      </c>
      <c r="E82" s="8"/>
      <c r="F82"/>
      <c r="G82"/>
      <c r="H82"/>
      <c r="I82"/>
      <c r="J82"/>
      <c r="K82"/>
    </row>
    <row r="83" spans="2:11" s="1" customFormat="1" ht="18" customHeight="1">
      <c r="B83" s="14">
        <v>31303</v>
      </c>
      <c r="C83" s="7" t="s">
        <v>87</v>
      </c>
      <c r="D83" s="8">
        <v>1271954.98</v>
      </c>
      <c r="E83" s="8"/>
      <c r="I83"/>
      <c r="J83"/>
      <c r="K83"/>
    </row>
    <row r="84" spans="2:11" s="1" customFormat="1" ht="18" customHeight="1">
      <c r="B84" s="14">
        <v>31401</v>
      </c>
      <c r="C84" s="7" t="s">
        <v>88</v>
      </c>
      <c r="D84" s="8">
        <v>90957.08</v>
      </c>
      <c r="E84" s="8"/>
      <c r="I84"/>
      <c r="J84"/>
      <c r="K84"/>
    </row>
    <row r="85" spans="2:11" s="1" customFormat="1" ht="18" customHeight="1">
      <c r="B85" s="14">
        <v>32101</v>
      </c>
      <c r="C85" s="7" t="s">
        <v>89</v>
      </c>
      <c r="D85" s="8">
        <f>+'[1]ESTADO DE RESULTADOS 100-2087 E'!D105+'[1]ESTADO DE RESULTADOS 100-2087 F'!D105+'[1]ESTADO DE RESULTADOS  MARZO'!D105+'[1]ESTADO DE RESULTADOS 100-2087 A'!D105+'[1]ESTADO DE RESULTADOS M'!D105+'[1]ESTADO DE RESULTADOS J'!D105+'[1]ESTADO DE RESULTADOS JULIO'!D105+'[1]ESTADO DE RESULTADOS AGOSTO'!D105+'[1]ESTADO DE RESULTADOS SEPTIEMBRE'!D106+'[1]ESTADO DE RESULTADOS OCTUBRE'!D106+'[1]ESTADOS DE RESULTADOS NOVIEMBRE'!D106+'[1]ESTADOS DE RESULTADOS DICIEMBRE'!D107</f>
        <v>1270.03</v>
      </c>
      <c r="E85" s="8"/>
      <c r="I85"/>
      <c r="J85"/>
      <c r="K85"/>
    </row>
    <row r="86" spans="2:11" s="1" customFormat="1" ht="18" customHeight="1">
      <c r="B86" s="14">
        <v>32201</v>
      </c>
      <c r="C86" s="7" t="s">
        <v>90</v>
      </c>
      <c r="D86" s="8">
        <v>204953.99</v>
      </c>
      <c r="E86" s="8"/>
      <c r="I86"/>
      <c r="J86"/>
      <c r="K86"/>
    </row>
    <row r="87" spans="2:11" s="1" customFormat="1" ht="18" customHeight="1">
      <c r="B87" s="14">
        <v>32301</v>
      </c>
      <c r="C87" s="7" t="s">
        <v>91</v>
      </c>
      <c r="D87" s="8">
        <v>43114</v>
      </c>
      <c r="E87" s="8"/>
      <c r="I87"/>
      <c r="J87"/>
      <c r="K87"/>
    </row>
    <row r="88" spans="2:11" s="1" customFormat="1" ht="18" customHeight="1">
      <c r="B88" s="14">
        <v>32401</v>
      </c>
      <c r="C88" s="7" t="s">
        <v>92</v>
      </c>
      <c r="D88" s="8">
        <f>+'[1]ESTADO DE RESULTADOS 100-2087 E'!D108+'[1]ESTADO DE RESULTADOS 100-2087 F'!D108+'[1]ESTADO DE RESULTADOS  MARZO'!D108+'[1]ESTADO DE RESULTADOS 100-2087 A'!D108+'[1]ESTADO DE RESULTADOS M'!D108+'[1]ESTADO DE RESULTADOS J'!D108+'[1]ESTADO DE RESULTADOS JULIO'!D108+'[1]ESTADO DE RESULTADOS AGOSTO'!D108+'[1]ESTADO DE RESULTADOS SEPTIEMBRE'!D109+'[1]ESTADO DE RESULTADOS OCTUBRE'!D109+'[1]ESTADOS DE RESULTADOS NOVIEMBRE'!D109+'[1]ESTADOS DE RESULTADOS DICIEMBRE'!D110</f>
        <v>77349.960000000006</v>
      </c>
      <c r="E88" s="8"/>
      <c r="I88"/>
      <c r="J88"/>
      <c r="K88"/>
    </row>
    <row r="89" spans="2:11" s="1" customFormat="1" ht="18" customHeight="1">
      <c r="B89" s="14">
        <v>33101</v>
      </c>
      <c r="C89" s="7" t="s">
        <v>93</v>
      </c>
      <c r="D89" s="8">
        <v>65531.360000000001</v>
      </c>
      <c r="E89" s="8"/>
      <c r="I89"/>
      <c r="J89"/>
      <c r="K89"/>
    </row>
    <row r="90" spans="2:11" s="1" customFormat="1" ht="18" customHeight="1">
      <c r="B90" s="14">
        <v>33201</v>
      </c>
      <c r="C90" s="7" t="s">
        <v>94</v>
      </c>
      <c r="D90" s="8">
        <v>2580901.9500000002</v>
      </c>
      <c r="E90" s="8"/>
      <c r="I90"/>
      <c r="J90"/>
      <c r="K90"/>
    </row>
    <row r="91" spans="2:11" s="1" customFormat="1" ht="18" customHeight="1">
      <c r="B91" s="14">
        <v>33601</v>
      </c>
      <c r="C91" s="7" t="s">
        <v>95</v>
      </c>
      <c r="D91" s="8">
        <f>+'[1]ESTADO DE RESULTADOS 100-2087 E'!D113+'[1]ESTADO DE RESULTADOS 100-2087 F'!D113+'[1]ESTADO DE RESULTADOS  MARZO'!D113+'[1]ESTADO DE RESULTADOS 100-2087 A'!D113+'[1]ESTADO DE RESULTADOS M'!D113+'[1]ESTADO DE RESULTADOS J'!D113+'[1]ESTADO DE RESULTADOS JULIO'!D113+'[1]ESTADO DE RESULTADOS AGOSTO'!D113+'[1]ESTADO DE RESULTADOS SEPTIEMBRE'!D114+'[1]ESTADO DE RESULTADOS OCTUBRE'!D114+'[1]ESTADOS DE RESULTADOS NOVIEMBRE'!D114+'[1]ESTADOS DE RESULTADOS DICIEMBRE'!D115</f>
        <v>510393210.39999998</v>
      </c>
      <c r="E91" s="8"/>
      <c r="I91"/>
      <c r="J91"/>
      <c r="K91"/>
    </row>
    <row r="92" spans="2:11" s="1" customFormat="1" ht="18" customHeight="1">
      <c r="B92" s="14">
        <v>34101</v>
      </c>
      <c r="C92" s="7" t="s">
        <v>96</v>
      </c>
      <c r="D92" s="8">
        <f>+'[1]ESTADO DE RESULTADOS 100-2087 E'!D114+'[1]ESTADO DE RESULTADOS 100-2087 F'!D114+'[1]ESTADO DE RESULTADOS  MARZO'!D114+'[1]ESTADO DE RESULTADOS 100-2087 A'!D114+'[1]ESTADO DE RESULTADOS M'!D114+'[1]ESTADO DE RESULTADOS J'!D114+'[1]ESTADO DE RESULTADOS JULIO'!D114+'[1]ESTADO DE RESULTADOS AGOSTO'!D114+'[1]ESTADO DE RESULTADOS SEPTIEMBRE'!D115+'[1]ESTADO DE RESULTADOS OCTUBRE'!D115+'[1]ESTADOS DE RESULTADOS NOVIEMBRE'!D115+'[1]ESTADOS DE RESULTADOS DICIEMBRE'!D116</f>
        <v>68571</v>
      </c>
      <c r="E92" s="8"/>
      <c r="I92"/>
      <c r="J92"/>
      <c r="K92"/>
    </row>
    <row r="93" spans="2:11" s="1" customFormat="1" ht="18" customHeight="1">
      <c r="B93" s="14">
        <v>35101</v>
      </c>
      <c r="C93" s="7" t="s">
        <v>97</v>
      </c>
      <c r="D93" s="8">
        <v>1500</v>
      </c>
      <c r="E93" s="8"/>
      <c r="I93"/>
      <c r="J93"/>
      <c r="K93"/>
    </row>
    <row r="94" spans="2:11" ht="18" customHeight="1">
      <c r="B94" s="14">
        <v>35301</v>
      </c>
      <c r="C94" s="7" t="s">
        <v>98</v>
      </c>
      <c r="D94" s="8">
        <v>615736.93000000005</v>
      </c>
      <c r="E94" s="8"/>
    </row>
    <row r="95" spans="2:11" ht="18" customHeight="1">
      <c r="B95" s="14">
        <v>35501</v>
      </c>
      <c r="C95" s="7" t="s">
        <v>99</v>
      </c>
      <c r="D95" s="8">
        <v>22157.72</v>
      </c>
      <c r="E95" s="8"/>
    </row>
    <row r="96" spans="2:11" ht="18" customHeight="1">
      <c r="B96" s="14">
        <v>36101</v>
      </c>
      <c r="C96" s="7" t="s">
        <v>100</v>
      </c>
      <c r="D96" s="8">
        <v>8571.2999999999993</v>
      </c>
      <c r="E96" s="8"/>
    </row>
    <row r="97" spans="2:11" ht="18" customHeight="1">
      <c r="B97" s="14">
        <v>36104</v>
      </c>
      <c r="C97" s="7" t="s">
        <v>101</v>
      </c>
      <c r="D97" s="8">
        <v>925</v>
      </c>
      <c r="E97" s="8"/>
    </row>
    <row r="98" spans="2:11" ht="18" customHeight="1">
      <c r="B98" s="14">
        <v>36201</v>
      </c>
      <c r="C98" s="7" t="s">
        <v>102</v>
      </c>
      <c r="D98" s="8">
        <v>784166</v>
      </c>
      <c r="E98" s="8"/>
    </row>
    <row r="99" spans="2:11" ht="18" customHeight="1">
      <c r="B99" s="14">
        <v>36202</v>
      </c>
      <c r="C99" s="7" t="s">
        <v>103</v>
      </c>
      <c r="D99" s="8">
        <v>47782.37</v>
      </c>
      <c r="E99" s="8"/>
    </row>
    <row r="100" spans="2:11" ht="18" customHeight="1">
      <c r="B100" s="14">
        <v>36304</v>
      </c>
      <c r="C100" s="7" t="s">
        <v>104</v>
      </c>
      <c r="D100" s="8">
        <v>131034.37</v>
      </c>
      <c r="E100" s="8"/>
    </row>
    <row r="101" spans="2:11" s="1" customFormat="1" ht="18" customHeight="1">
      <c r="B101" s="14">
        <v>36306</v>
      </c>
      <c r="C101" s="7" t="s">
        <v>105</v>
      </c>
      <c r="D101" s="8">
        <v>27170.720000000001</v>
      </c>
      <c r="E101" s="8"/>
      <c r="I101"/>
      <c r="J101"/>
      <c r="K101"/>
    </row>
    <row r="102" spans="2:11" s="1" customFormat="1" ht="18" customHeight="1">
      <c r="B102" s="12">
        <v>36401</v>
      </c>
      <c r="C102" s="22" t="s">
        <v>106</v>
      </c>
      <c r="D102" s="8">
        <v>3185.44</v>
      </c>
      <c r="E102" s="8"/>
      <c r="I102"/>
      <c r="J102"/>
      <c r="K102"/>
    </row>
    <row r="103" spans="2:11" s="1" customFormat="1" ht="18" customHeight="1">
      <c r="B103" s="12">
        <v>37101</v>
      </c>
      <c r="C103" s="22" t="s">
        <v>107</v>
      </c>
      <c r="D103" s="8">
        <v>2851171</v>
      </c>
      <c r="E103" s="8"/>
      <c r="I103"/>
      <c r="J103"/>
      <c r="K103"/>
    </row>
    <row r="104" spans="2:11" s="1" customFormat="1" ht="18" customHeight="1">
      <c r="B104" s="12">
        <v>37102</v>
      </c>
      <c r="C104" s="22" t="s">
        <v>108</v>
      </c>
      <c r="D104" s="8">
        <v>8322881.29</v>
      </c>
      <c r="E104" s="8"/>
      <c r="I104"/>
      <c r="J104"/>
      <c r="K104"/>
    </row>
    <row r="105" spans="2:11" s="1" customFormat="1" ht="18" customHeight="1">
      <c r="B105" s="12">
        <v>37104</v>
      </c>
      <c r="C105" s="22" t="s">
        <v>109</v>
      </c>
      <c r="D105" s="8">
        <v>8338</v>
      </c>
      <c r="E105" s="8"/>
      <c r="I105"/>
      <c r="J105"/>
      <c r="K105"/>
    </row>
    <row r="106" spans="2:11" s="1" customFormat="1" ht="18" customHeight="1">
      <c r="B106" s="12">
        <v>37105</v>
      </c>
      <c r="C106" s="22" t="s">
        <v>110</v>
      </c>
      <c r="D106" s="8">
        <v>15329.5</v>
      </c>
      <c r="E106" s="8"/>
      <c r="I106"/>
      <c r="J106"/>
      <c r="K106"/>
    </row>
    <row r="107" spans="2:11" s="1" customFormat="1" ht="18" customHeight="1">
      <c r="B107" s="12">
        <v>37106</v>
      </c>
      <c r="C107" s="22" t="s">
        <v>111</v>
      </c>
      <c r="D107" s="8">
        <f>+'[1]ESTADO DE RESULTADOS 100-2087 E'!D138+'[1]ESTADO DE RESULTADOS 100-2087 F'!D138+'[1]ESTADO DE RESULTADOS  MARZO'!D138+'[1]ESTADO DE RESULTADOS 100-2087 A'!D138+'[1]ESTADO DE RESULTADOS M'!D138+'[1]ESTADO DE RESULTADOS J'!D138+'[1]ESTADO DE RESULTADOS JULIO'!D138+'[1]ESTADO DE RESULTADOS AGOSTO'!D138+'[1]ESTADO DE RESULTADOS SEPTIEMBRE'!D139+'[1]ESTADO DE RESULTADOS OCTUBRE'!D139+'[1]ESTADOS DE RESULTADOS NOVIEMBRE'!D139+'[1]ESTADOS DE RESULTADOS DICIEMBRE'!D140</f>
        <v>312263.8</v>
      </c>
      <c r="E107" s="8"/>
      <c r="I107"/>
      <c r="J107"/>
      <c r="K107"/>
    </row>
    <row r="108" spans="2:11" s="1" customFormat="1" ht="18" customHeight="1">
      <c r="B108" s="12">
        <v>37201</v>
      </c>
      <c r="C108" s="22" t="s">
        <v>112</v>
      </c>
      <c r="D108" s="8">
        <v>103</v>
      </c>
      <c r="E108" s="8"/>
      <c r="I108"/>
      <c r="J108"/>
      <c r="K108"/>
    </row>
    <row r="109" spans="2:11" s="1" customFormat="1" ht="18" customHeight="1">
      <c r="B109" s="14">
        <v>37203</v>
      </c>
      <c r="C109" s="7" t="s">
        <v>113</v>
      </c>
      <c r="D109" s="8">
        <v>10986</v>
      </c>
      <c r="E109" s="8"/>
      <c r="I109"/>
      <c r="J109"/>
      <c r="K109"/>
    </row>
    <row r="110" spans="2:11" s="1" customFormat="1" ht="18" customHeight="1">
      <c r="B110" s="14">
        <v>37205</v>
      </c>
      <c r="C110" s="7" t="s">
        <v>114</v>
      </c>
      <c r="D110" s="8">
        <v>2499.9</v>
      </c>
      <c r="E110" s="8"/>
      <c r="I110"/>
      <c r="J110"/>
      <c r="K110"/>
    </row>
    <row r="111" spans="2:11" s="1" customFormat="1" ht="18" customHeight="1">
      <c r="B111" s="14">
        <v>37206</v>
      </c>
      <c r="C111" s="7" t="s">
        <v>115</v>
      </c>
      <c r="D111" s="8">
        <v>628200.28</v>
      </c>
      <c r="E111" s="8"/>
      <c r="I111"/>
      <c r="J111"/>
      <c r="K111"/>
    </row>
    <row r="112" spans="2:11" s="1" customFormat="1" ht="18" customHeight="1">
      <c r="B112" s="12">
        <v>37299</v>
      </c>
      <c r="C112" s="22" t="s">
        <v>116</v>
      </c>
      <c r="D112" s="8">
        <v>242286.49</v>
      </c>
      <c r="E112" s="8"/>
      <c r="I112"/>
      <c r="J112"/>
      <c r="K112"/>
    </row>
    <row r="113" spans="2:11" s="1" customFormat="1" ht="18" customHeight="1">
      <c r="B113" s="12">
        <v>39101</v>
      </c>
      <c r="C113" s="22" t="s">
        <v>117</v>
      </c>
      <c r="D113" s="8">
        <v>1031360.66</v>
      </c>
      <c r="E113" s="8"/>
      <c r="I113"/>
      <c r="J113"/>
      <c r="K113"/>
    </row>
    <row r="114" spans="2:11" s="1" customFormat="1" ht="18" customHeight="1">
      <c r="B114" s="12">
        <v>39102</v>
      </c>
      <c r="C114" s="22" t="s">
        <v>118</v>
      </c>
      <c r="D114" s="8">
        <f>+'[1]ESTADO DE RESULTADOS 100-2087 E'!D145+'[1]ESTADO DE RESULTADOS 100-2087 F'!D145+'[1]ESTADO DE RESULTADOS  MARZO'!D145+'[1]ESTADO DE RESULTADOS 100-2087 A'!D145+'[1]ESTADO DE RESULTADOS M'!D145+'[1]ESTADO DE RESULTADOS J'!D145+'[1]ESTADO DE RESULTADOS JULIO'!D145+'[1]ESTADO DE RESULTADOS AGOSTO'!D145+'[1]ESTADO DE RESULTADOS SEPTIEMBRE'!D146+'[1]ESTADO DE RESULTADOS OCTUBRE'!D146+'[1]ESTADOS DE RESULTADOS NOVIEMBRE'!D146+'[1]ESTADOS DE RESULTADOS DICIEMBRE'!D147</f>
        <v>0</v>
      </c>
      <c r="E114" s="8"/>
      <c r="I114"/>
      <c r="J114"/>
      <c r="K114"/>
    </row>
    <row r="115" spans="2:11" s="1" customFormat="1" ht="18" customHeight="1">
      <c r="B115" s="12">
        <v>39201</v>
      </c>
      <c r="C115" s="22" t="s">
        <v>119</v>
      </c>
      <c r="D115" s="8">
        <v>17423630.039999999</v>
      </c>
      <c r="E115" s="8"/>
      <c r="I115"/>
      <c r="J115"/>
      <c r="K115"/>
    </row>
    <row r="116" spans="2:11" s="1" customFormat="1" ht="18" customHeight="1">
      <c r="B116" s="12">
        <v>39202</v>
      </c>
      <c r="C116" s="22" t="s">
        <v>120</v>
      </c>
      <c r="D116" s="8">
        <f>+'[1]ESTADO DE RESULTADOS 100-2087 E'!D147+'[1]ESTADO DE RESULTADOS 100-2087 F'!D147+'[1]ESTADO DE RESULTADOS  MARZO'!D147+'[1]ESTADO DE RESULTADOS 100-2087 A'!D147+'[1]ESTADO DE RESULTADOS M'!D147+'[1]ESTADO DE RESULTADOS J'!D147+'[1]ESTADO DE RESULTADOS JULIO'!D147+'[1]ESTADO DE RESULTADOS AGOSTO'!D147+'[1]ESTADO DE RESULTADOS SEPTIEMBRE'!D148+'[1]ESTADO DE RESULTADOS OCTUBRE'!D148+'[1]ESTADOS DE RESULTADOS NOVIEMBRE'!D148+'[1]ESTADOS DE RESULTADOS DICIEMBRE'!D149</f>
        <v>104833.09</v>
      </c>
      <c r="E116" s="8"/>
      <c r="I116"/>
      <c r="J116"/>
      <c r="K116"/>
    </row>
    <row r="117" spans="2:11" s="1" customFormat="1" ht="18" customHeight="1">
      <c r="B117" s="12">
        <v>39301</v>
      </c>
      <c r="C117" s="22" t="s">
        <v>121</v>
      </c>
      <c r="D117" s="8">
        <v>14688.92</v>
      </c>
      <c r="E117" s="8"/>
      <c r="I117"/>
      <c r="J117"/>
      <c r="K117"/>
    </row>
    <row r="118" spans="2:11" s="1" customFormat="1" ht="18" customHeight="1">
      <c r="B118" s="12">
        <v>39401</v>
      </c>
      <c r="C118" s="22" t="s">
        <v>122</v>
      </c>
      <c r="D118" s="8">
        <v>45666</v>
      </c>
      <c r="E118" s="8"/>
      <c r="I118"/>
      <c r="J118"/>
      <c r="K118"/>
    </row>
    <row r="119" spans="2:11" s="1" customFormat="1" ht="18" customHeight="1">
      <c r="B119" s="12">
        <v>39501</v>
      </c>
      <c r="C119" s="22" t="s">
        <v>123</v>
      </c>
      <c r="D119" s="8">
        <v>1196792.78</v>
      </c>
      <c r="E119" s="8"/>
      <c r="I119"/>
      <c r="J119"/>
      <c r="K119"/>
    </row>
    <row r="120" spans="2:11" s="1" customFormat="1" ht="18" customHeight="1">
      <c r="B120" s="14">
        <v>39601</v>
      </c>
      <c r="C120" s="7" t="s">
        <v>124</v>
      </c>
      <c r="D120" s="8">
        <v>20652334.899999999</v>
      </c>
      <c r="E120" s="8"/>
      <c r="I120"/>
      <c r="J120"/>
      <c r="K120"/>
    </row>
    <row r="121" spans="2:11" s="1" customFormat="1" ht="18" customHeight="1">
      <c r="B121" s="14">
        <v>39801</v>
      </c>
      <c r="C121" s="7" t="s">
        <v>125</v>
      </c>
      <c r="D121" s="8">
        <v>146703.72</v>
      </c>
      <c r="E121" s="8"/>
      <c r="I121"/>
      <c r="J121"/>
      <c r="K121"/>
    </row>
    <row r="122" spans="2:11" s="1" customFormat="1" ht="18" customHeight="1">
      <c r="B122" s="14">
        <v>39802</v>
      </c>
      <c r="C122" s="7" t="s">
        <v>126</v>
      </c>
      <c r="D122" s="8">
        <v>1232553.3600000001</v>
      </c>
      <c r="E122" s="8"/>
      <c r="I122"/>
      <c r="J122"/>
      <c r="K122"/>
    </row>
    <row r="123" spans="2:11" s="1" customFormat="1" ht="18" customHeight="1">
      <c r="B123" s="14">
        <v>39901</v>
      </c>
      <c r="C123" s="7" t="s">
        <v>127</v>
      </c>
      <c r="D123" s="8">
        <v>7666268.0599999996</v>
      </c>
      <c r="E123" s="8"/>
      <c r="I123"/>
      <c r="J123"/>
      <c r="K123"/>
    </row>
    <row r="124" spans="2:11" s="1" customFormat="1" ht="18" customHeight="1">
      <c r="B124" s="14">
        <v>39904</v>
      </c>
      <c r="C124" s="7" t="s">
        <v>128</v>
      </c>
      <c r="D124" s="8">
        <v>165820.62</v>
      </c>
      <c r="E124" s="8"/>
      <c r="I124"/>
      <c r="J124"/>
      <c r="K124"/>
    </row>
    <row r="125" spans="2:11" s="1" customFormat="1" ht="18" customHeight="1">
      <c r="B125" s="14">
        <v>39905</v>
      </c>
      <c r="C125" s="7" t="s">
        <v>129</v>
      </c>
      <c r="D125" s="8">
        <v>1309718.3799999999</v>
      </c>
      <c r="E125" s="8"/>
      <c r="I125"/>
      <c r="J125"/>
      <c r="K125"/>
    </row>
    <row r="126" spans="2:11" s="1" customFormat="1" ht="18" customHeight="1">
      <c r="B126" s="24">
        <v>6</v>
      </c>
      <c r="C126" s="24" t="s">
        <v>130</v>
      </c>
      <c r="D126" s="26">
        <f>SUM(D127:D152)</f>
        <v>74121285.349999994</v>
      </c>
      <c r="E126" s="8"/>
      <c r="F126"/>
      <c r="G126"/>
      <c r="H126"/>
      <c r="I126"/>
      <c r="J126"/>
      <c r="K126"/>
    </row>
    <row r="127" spans="2:11" s="1" customFormat="1" ht="18" customHeight="1">
      <c r="B127" s="14">
        <v>61101</v>
      </c>
      <c r="C127" s="7" t="s">
        <v>131</v>
      </c>
      <c r="D127" s="8">
        <v>6806287.5800000001</v>
      </c>
      <c r="E127" s="8"/>
      <c r="I127"/>
      <c r="J127"/>
      <c r="K127"/>
    </row>
    <row r="128" spans="2:11" s="1" customFormat="1" ht="18" customHeight="1">
      <c r="B128" s="14">
        <v>61301</v>
      </c>
      <c r="C128" s="7" t="s">
        <v>132</v>
      </c>
      <c r="D128" s="8">
        <v>31992240.289999999</v>
      </c>
      <c r="E128" s="8"/>
      <c r="I128"/>
      <c r="J128"/>
      <c r="K128"/>
    </row>
    <row r="129" spans="2:11" s="1" customFormat="1" ht="18" customHeight="1">
      <c r="B129" s="14">
        <v>61401</v>
      </c>
      <c r="C129" s="7" t="s">
        <v>133</v>
      </c>
      <c r="D129" s="8">
        <v>766276.41</v>
      </c>
      <c r="E129" s="8"/>
      <c r="I129"/>
      <c r="J129"/>
      <c r="K129"/>
    </row>
    <row r="130" spans="2:11" s="1" customFormat="1" ht="18" customHeight="1">
      <c r="B130" s="14">
        <v>61901</v>
      </c>
      <c r="C130" s="7" t="s">
        <v>134</v>
      </c>
      <c r="D130" s="8">
        <v>7200.01</v>
      </c>
      <c r="E130" s="8"/>
      <c r="I130"/>
      <c r="J130"/>
      <c r="K130"/>
    </row>
    <row r="131" spans="2:11" s="1" customFormat="1" ht="18" customHeight="1">
      <c r="B131" s="14">
        <v>62101</v>
      </c>
      <c r="C131" s="7" t="s">
        <v>135</v>
      </c>
      <c r="D131" s="8">
        <v>310812</v>
      </c>
      <c r="E131" s="8"/>
      <c r="I131"/>
      <c r="J131"/>
      <c r="K131"/>
    </row>
    <row r="132" spans="2:11" s="1" customFormat="1" ht="18" customHeight="1">
      <c r="B132" s="14">
        <v>62301</v>
      </c>
      <c r="C132" s="7" t="s">
        <v>136</v>
      </c>
      <c r="D132" s="8">
        <v>978320.06</v>
      </c>
      <c r="E132" s="8"/>
      <c r="I132"/>
      <c r="J132"/>
      <c r="K132"/>
    </row>
    <row r="133" spans="2:11" s="1" customFormat="1" ht="18" customHeight="1">
      <c r="B133" s="14">
        <v>62401</v>
      </c>
      <c r="C133" s="7" t="s">
        <v>137</v>
      </c>
      <c r="D133" s="8">
        <v>232106</v>
      </c>
      <c r="E133" s="8"/>
      <c r="I133"/>
      <c r="J133"/>
      <c r="K133"/>
    </row>
    <row r="134" spans="2:11" s="1" customFormat="1" ht="18" customHeight="1">
      <c r="B134" s="14">
        <v>63101</v>
      </c>
      <c r="C134" s="7" t="s">
        <v>138</v>
      </c>
      <c r="D134" s="8">
        <v>14160</v>
      </c>
      <c r="E134" s="8"/>
      <c r="I134"/>
      <c r="J134"/>
      <c r="K134"/>
    </row>
    <row r="135" spans="2:11" s="1" customFormat="1" ht="18" customHeight="1">
      <c r="B135" s="14">
        <v>63201</v>
      </c>
      <c r="C135" s="7" t="s">
        <v>139</v>
      </c>
      <c r="D135" s="8">
        <v>0</v>
      </c>
      <c r="E135" s="8"/>
      <c r="I135"/>
      <c r="J135"/>
      <c r="K135"/>
    </row>
    <row r="136" spans="2:11" s="1" customFormat="1" ht="18" customHeight="1">
      <c r="B136" s="14">
        <v>63401</v>
      </c>
      <c r="C136" s="7" t="s">
        <v>140</v>
      </c>
      <c r="D136" s="8">
        <f>+'[1]ESTADO DE RESULTADOS 100-2087 E'!D125+'[1]ESTADO DE RESULTADOS 100-2087 F'!D125+'[1]ESTADO DE RESULTADOS  MARZO'!D125+'[1]ESTADO DE RESULTADOS 100-2087 A'!D125+'[1]ESTADO DE RESULTADOS M'!D126+'[1]ESTADO DE RESULTADOS J'!D125+'[1]ESTADO DE RESULTADOS JULIO'!D127+'[1]ESTADO DE RESULTADOS AGOSTO'!D125+'[1]ESTADO DE RESULTADOS SEPTIEMBRE'!D127+'[1]ESTADO DE RESULTADOS OCTUBRE'!D126+'[1]ESTADOS DE RESULTADOS NOVIEMBRE'!D127+'[1]ESTADOS DE RESULTADOS DICIEMBRE'!D129</f>
        <v>0</v>
      </c>
      <c r="E136" s="8"/>
      <c r="I136"/>
      <c r="J136"/>
      <c r="K136"/>
    </row>
    <row r="137" spans="2:11" s="1" customFormat="1" ht="18" customHeight="1">
      <c r="B137" s="14">
        <v>64101</v>
      </c>
      <c r="C137" s="7" t="s">
        <v>141</v>
      </c>
      <c r="D137" s="8">
        <v>10637200</v>
      </c>
      <c r="E137" s="8"/>
      <c r="I137"/>
      <c r="J137"/>
      <c r="K137"/>
    </row>
    <row r="138" spans="2:11" s="1" customFormat="1" ht="18" customHeight="1">
      <c r="B138" s="14">
        <v>64601</v>
      </c>
      <c r="C138" s="7" t="s">
        <v>142</v>
      </c>
      <c r="D138" s="8">
        <v>55000</v>
      </c>
      <c r="E138" s="8"/>
      <c r="I138"/>
      <c r="J138"/>
      <c r="K138"/>
    </row>
    <row r="139" spans="2:11" s="1" customFormat="1" ht="18" customHeight="1">
      <c r="B139" s="12">
        <v>64701</v>
      </c>
      <c r="C139" s="22" t="s">
        <v>143</v>
      </c>
      <c r="D139" s="8">
        <v>0</v>
      </c>
      <c r="E139" s="8"/>
      <c r="I139"/>
      <c r="J139"/>
      <c r="K139"/>
    </row>
    <row r="140" spans="2:11" s="1" customFormat="1" ht="18" customHeight="1">
      <c r="B140" s="12">
        <v>64801</v>
      </c>
      <c r="C140" s="22" t="s">
        <v>144</v>
      </c>
      <c r="D140" s="8">
        <v>0</v>
      </c>
      <c r="E140" s="8"/>
      <c r="I140"/>
      <c r="J140"/>
      <c r="K140"/>
    </row>
    <row r="141" spans="2:11" s="1" customFormat="1" ht="18" customHeight="1">
      <c r="B141" s="14">
        <v>65201</v>
      </c>
      <c r="C141" s="7" t="s">
        <v>145</v>
      </c>
      <c r="D141" s="8">
        <v>95930.01</v>
      </c>
      <c r="E141" s="8"/>
      <c r="I141"/>
      <c r="J141"/>
      <c r="K141"/>
    </row>
    <row r="142" spans="2:11" s="1" customFormat="1" ht="18" customHeight="1">
      <c r="B142" s="14">
        <v>65401</v>
      </c>
      <c r="C142" s="7" t="s">
        <v>146</v>
      </c>
      <c r="D142" s="8">
        <v>238705.74</v>
      </c>
      <c r="E142" s="8"/>
      <c r="I142"/>
      <c r="J142"/>
      <c r="K142"/>
    </row>
    <row r="143" spans="2:11" s="1" customFormat="1" ht="18" customHeight="1">
      <c r="B143" s="14">
        <v>65402</v>
      </c>
      <c r="C143" s="7" t="s">
        <v>147</v>
      </c>
      <c r="D143" s="8">
        <v>1521787</v>
      </c>
      <c r="E143" s="8"/>
      <c r="I143"/>
      <c r="J143"/>
      <c r="K143"/>
    </row>
    <row r="144" spans="2:11" s="1" customFormat="1" ht="18" customHeight="1">
      <c r="B144" s="14">
        <v>65501</v>
      </c>
      <c r="C144" s="7" t="s">
        <v>148</v>
      </c>
      <c r="D144" s="8">
        <v>455840.01</v>
      </c>
      <c r="E144" s="8"/>
      <c r="I144"/>
      <c r="J144"/>
      <c r="K144"/>
    </row>
    <row r="145" spans="2:11" s="1" customFormat="1" ht="18" customHeight="1">
      <c r="B145" s="14">
        <v>65601</v>
      </c>
      <c r="C145" s="7" t="s">
        <v>149</v>
      </c>
      <c r="D145" s="8">
        <v>0</v>
      </c>
      <c r="E145" s="8"/>
      <c r="I145"/>
      <c r="J145"/>
      <c r="K145"/>
    </row>
    <row r="146" spans="2:11" s="1" customFormat="1" ht="18" customHeight="1">
      <c r="B146" s="14">
        <v>65701</v>
      </c>
      <c r="C146" s="7" t="s">
        <v>150</v>
      </c>
      <c r="D146" s="8">
        <v>276979.99</v>
      </c>
      <c r="E146" s="8"/>
      <c r="I146"/>
      <c r="J146"/>
      <c r="K146"/>
    </row>
    <row r="147" spans="2:11" s="1" customFormat="1" ht="18" customHeight="1">
      <c r="B147" s="14">
        <v>65801</v>
      </c>
      <c r="C147" s="7" t="s">
        <v>151</v>
      </c>
      <c r="D147" s="8">
        <v>35270.449999999997</v>
      </c>
      <c r="E147" s="8"/>
      <c r="I147"/>
      <c r="J147"/>
      <c r="K147"/>
    </row>
    <row r="148" spans="2:11" s="1" customFormat="1" ht="18" customHeight="1">
      <c r="B148" s="14">
        <v>66201</v>
      </c>
      <c r="C148" s="7" t="s">
        <v>152</v>
      </c>
      <c r="D148" s="8">
        <v>13344859.800000001</v>
      </c>
      <c r="E148" s="8"/>
      <c r="I148"/>
      <c r="J148"/>
      <c r="K148"/>
    </row>
    <row r="149" spans="2:11" s="1" customFormat="1" ht="18" customHeight="1">
      <c r="B149" s="14">
        <v>68301</v>
      </c>
      <c r="C149" s="7" t="s">
        <v>153</v>
      </c>
      <c r="D149" s="8">
        <v>6322810</v>
      </c>
      <c r="E149" s="8"/>
      <c r="I149"/>
      <c r="J149"/>
      <c r="K149"/>
    </row>
    <row r="150" spans="2:11" s="1" customFormat="1" ht="18" customHeight="1">
      <c r="B150" s="14">
        <v>69201</v>
      </c>
      <c r="C150" s="7" t="s">
        <v>154</v>
      </c>
      <c r="D150" s="8">
        <f>+'[1]ESTADO DE RESULTADOS 100-2087 E'!D139+'[1]ESTADO DE RESULTADOS 100-2087 F'!D139+'[1]ESTADO DE RESULTADOS  MARZO'!D139+'[1]ESTADO DE RESULTADOS 100-2087 A'!D139+'[1]ESTADO DE RESULTADOS M'!D140+'[1]ESTADO DE RESULTADOS J'!D139+'[1]ESTADO DE RESULTADOS JULIO'!D141+'[1]ESTADO DE RESULTADOS AGOSTO'!D139+'[1]ESTADO DE RESULTADOS SEPTIEMBRE'!D141+'[1]ESTADO DE RESULTADOS OCTUBRE'!D140+'[1]ESTADOS DE RESULTADOS NOVIEMBRE'!D141+'[1]ESTADOS DE RESULTADOS DICIEMBRE'!D143</f>
        <v>0</v>
      </c>
      <c r="E150" s="8"/>
      <c r="I150"/>
      <c r="J150"/>
      <c r="K150"/>
    </row>
    <row r="151" spans="2:11" s="1" customFormat="1" ht="18" customHeight="1">
      <c r="B151" s="14">
        <v>69502</v>
      </c>
      <c r="C151" s="7" t="s">
        <v>155</v>
      </c>
      <c r="D151" s="8">
        <v>0</v>
      </c>
      <c r="E151" s="8"/>
      <c r="I151"/>
      <c r="J151"/>
      <c r="K151"/>
    </row>
    <row r="152" spans="2:11" s="1" customFormat="1" ht="18" customHeight="1">
      <c r="B152" s="14">
        <v>69601</v>
      </c>
      <c r="C152" s="7" t="s">
        <v>156</v>
      </c>
      <c r="D152" s="8">
        <v>29500</v>
      </c>
      <c r="E152" s="8"/>
      <c r="I152"/>
      <c r="J152"/>
      <c r="K152"/>
    </row>
    <row r="153" spans="2:11" s="1" customFormat="1" ht="18" customHeight="1">
      <c r="B153" s="24">
        <v>7</v>
      </c>
      <c r="C153" s="24" t="s">
        <v>157</v>
      </c>
      <c r="D153" s="26">
        <f>SUM(D154:D155)</f>
        <v>5960287.5999999996</v>
      </c>
      <c r="E153" s="8"/>
      <c r="G153"/>
      <c r="H153"/>
      <c r="I153"/>
      <c r="J153"/>
      <c r="K153"/>
    </row>
    <row r="154" spans="2:11" s="1" customFormat="1" ht="18" customHeight="1">
      <c r="B154" s="14">
        <v>71201</v>
      </c>
      <c r="C154" s="7" t="s">
        <v>158</v>
      </c>
      <c r="D154" s="27">
        <v>5747787.5999999996</v>
      </c>
      <c r="E154" s="8"/>
      <c r="I154"/>
      <c r="J154"/>
      <c r="K154"/>
    </row>
    <row r="155" spans="2:11" s="1" customFormat="1" ht="18" customHeight="1">
      <c r="B155" s="14">
        <v>71501</v>
      </c>
      <c r="C155" s="7" t="s">
        <v>159</v>
      </c>
      <c r="D155" s="27">
        <v>212500</v>
      </c>
      <c r="E155" s="8"/>
      <c r="I155"/>
      <c r="J155"/>
      <c r="K155"/>
    </row>
    <row r="156" spans="2:11" s="1" customFormat="1" ht="18" customHeight="1">
      <c r="B156" s="14"/>
      <c r="C156" s="7"/>
      <c r="D156" s="27"/>
      <c r="E156" s="8"/>
      <c r="I156"/>
      <c r="J156"/>
      <c r="K156"/>
    </row>
    <row r="157" spans="2:11" s="1" customFormat="1" ht="18" customHeight="1">
      <c r="B157" s="28"/>
      <c r="C157" s="29"/>
      <c r="D157" s="5"/>
      <c r="E157" s="8"/>
      <c r="I157"/>
      <c r="J157"/>
      <c r="K157"/>
    </row>
    <row r="158" spans="2:11" s="1" customFormat="1" ht="15">
      <c r="B158" s="59" t="s">
        <v>6</v>
      </c>
      <c r="C158" s="60"/>
      <c r="D158" s="30">
        <f>+E18-E19</f>
        <v>23276089.740000248</v>
      </c>
      <c r="E158" s="30">
        <f>+E18-E19</f>
        <v>23276089.740000248</v>
      </c>
      <c r="I158"/>
      <c r="J158"/>
      <c r="K158"/>
    </row>
    <row r="164" spans="1:8" ht="15.75">
      <c r="A164" s="31"/>
      <c r="C164" s="32" t="s">
        <v>160</v>
      </c>
      <c r="D164" s="32"/>
      <c r="E164" s="33" t="s">
        <v>161</v>
      </c>
      <c r="F164" s="33"/>
    </row>
    <row r="165" spans="1:8" ht="15" customHeight="1">
      <c r="A165" s="34"/>
      <c r="C165" s="35" t="s">
        <v>162</v>
      </c>
      <c r="D165" s="35"/>
      <c r="E165" s="36" t="s">
        <v>163</v>
      </c>
      <c r="F165" s="36"/>
    </row>
    <row r="174" spans="1:8">
      <c r="F174"/>
      <c r="G174"/>
      <c r="H174"/>
    </row>
    <row r="175" spans="1:8">
      <c r="F175"/>
      <c r="G175"/>
      <c r="H175"/>
    </row>
    <row r="176" spans="1:8">
      <c r="F176"/>
      <c r="G176"/>
      <c r="H176"/>
    </row>
    <row r="177" customFormat="1"/>
    <row r="178" customFormat="1" ht="33.75" customHeigh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spans="2:11" s="1" customFormat="1">
      <c r="B209"/>
      <c r="E209" s="37"/>
      <c r="I209"/>
      <c r="J209"/>
      <c r="K209"/>
    </row>
    <row r="210" spans="2:11" s="1" customFormat="1" ht="30" customHeight="1">
      <c r="B210" s="38"/>
      <c r="C210" s="38" t="s">
        <v>164</v>
      </c>
      <c r="E210" s="37"/>
      <c r="I210"/>
      <c r="J210"/>
      <c r="K210"/>
    </row>
    <row r="211" spans="2:11" s="1" customFormat="1">
      <c r="B211"/>
      <c r="C211" s="39"/>
      <c r="E211" s="37"/>
      <c r="I211"/>
      <c r="J211"/>
      <c r="K211"/>
    </row>
    <row r="212" spans="2:11" s="1" customFormat="1">
      <c r="B212"/>
      <c r="C212" s="39"/>
      <c r="E212" s="37"/>
      <c r="I212"/>
      <c r="J212"/>
      <c r="K212"/>
    </row>
    <row r="213" spans="2:11" s="1" customFormat="1" ht="18.75" customHeight="1">
      <c r="B213" s="31"/>
      <c r="C213" s="1" t="s">
        <v>160</v>
      </c>
      <c r="E213" s="37"/>
      <c r="I213"/>
      <c r="J213"/>
      <c r="K213"/>
    </row>
    <row r="214" spans="2:11" s="1" customFormat="1" ht="15" customHeight="1">
      <c r="B214" s="34"/>
      <c r="C214" s="61" t="s">
        <v>165</v>
      </c>
      <c r="D214" s="61"/>
      <c r="E214" s="37"/>
      <c r="I214"/>
      <c r="J214"/>
      <c r="K214"/>
    </row>
    <row r="215" spans="2:11" s="1" customFormat="1" ht="15">
      <c r="B215"/>
      <c r="C215"/>
      <c r="D215"/>
      <c r="E215" s="40"/>
      <c r="I215"/>
      <c r="J215"/>
      <c r="K215"/>
    </row>
    <row r="216" spans="2:11" s="1" customFormat="1">
      <c r="B216"/>
      <c r="C216"/>
      <c r="D216"/>
      <c r="I216"/>
      <c r="J216"/>
      <c r="K216"/>
    </row>
    <row r="217" spans="2:11" s="1" customFormat="1">
      <c r="B217"/>
      <c r="C217"/>
      <c r="D217"/>
      <c r="I217"/>
      <c r="J217"/>
      <c r="K217"/>
    </row>
    <row r="221" spans="2:11">
      <c r="C221" s="1"/>
    </row>
    <row r="222" spans="2:11" ht="15">
      <c r="C222" s="1"/>
      <c r="D222" s="62" t="s">
        <v>166</v>
      </c>
      <c r="E222" s="62"/>
    </row>
    <row r="223" spans="2:11">
      <c r="C223" s="1"/>
      <c r="D223">
        <v>360</v>
      </c>
      <c r="E223" s="8">
        <v>1090000.01</v>
      </c>
    </row>
    <row r="224" spans="2:11">
      <c r="C224" s="1"/>
      <c r="D224">
        <v>525</v>
      </c>
      <c r="E224" s="8">
        <v>141666.66</v>
      </c>
    </row>
    <row r="225" spans="3:5">
      <c r="C225" s="1"/>
      <c r="D225">
        <v>917</v>
      </c>
      <c r="E225" s="8">
        <v>36026.06</v>
      </c>
    </row>
    <row r="226" spans="3:5">
      <c r="C226" s="1"/>
      <c r="D226">
        <v>769</v>
      </c>
      <c r="E226" s="8">
        <v>72024.56</v>
      </c>
    </row>
    <row r="227" spans="3:5">
      <c r="C227" s="1"/>
      <c r="D227">
        <v>1162</v>
      </c>
      <c r="E227" s="8">
        <v>789544.72</v>
      </c>
    </row>
    <row r="228" spans="3:5">
      <c r="C228" s="1"/>
      <c r="D228">
        <v>1753</v>
      </c>
      <c r="E228" s="8">
        <v>2600</v>
      </c>
    </row>
    <row r="229" spans="3:5" ht="15">
      <c r="C229" s="1"/>
      <c r="D229" s="41" t="s">
        <v>167</v>
      </c>
      <c r="E229" s="8">
        <f>SUM(E223:E228)</f>
        <v>2131862.0099999998</v>
      </c>
    </row>
  </sheetData>
  <mergeCells count="10">
    <mergeCell ref="B8:C8"/>
    <mergeCell ref="B158:C158"/>
    <mergeCell ref="C214:D214"/>
    <mergeCell ref="D222:E222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Normal="100" workbookViewId="0">
      <selection activeCell="G44" sqref="G44"/>
    </sheetView>
  </sheetViews>
  <sheetFormatPr baseColWidth="10" defaultColWidth="9" defaultRowHeight="14.25"/>
  <cols>
    <col min="2" max="2" width="39.625" customWidth="1"/>
    <col min="3" max="3" width="33.25" customWidth="1"/>
  </cols>
  <sheetData>
    <row r="1" spans="1:7" ht="15" customHeight="1">
      <c r="B1" s="69" t="s">
        <v>168</v>
      </c>
      <c r="C1" s="69"/>
      <c r="D1" s="55"/>
      <c r="E1" s="55"/>
      <c r="F1" s="55"/>
      <c r="G1" s="55"/>
    </row>
    <row r="2" spans="1:7" ht="15.75" customHeight="1">
      <c r="B2" s="70" t="s">
        <v>169</v>
      </c>
      <c r="C2" s="70"/>
      <c r="D2" s="56"/>
      <c r="E2" s="56"/>
      <c r="F2" s="56"/>
      <c r="G2" s="56"/>
    </row>
    <row r="3" spans="1:7" ht="16.5" customHeight="1">
      <c r="B3" s="70" t="s">
        <v>1</v>
      </c>
      <c r="C3" s="70"/>
      <c r="D3" s="56"/>
      <c r="E3" s="56"/>
      <c r="F3" s="56"/>
      <c r="G3" s="56"/>
    </row>
    <row r="4" spans="1:7" ht="16.5" customHeight="1">
      <c r="B4" s="68" t="s">
        <v>170</v>
      </c>
      <c r="C4" s="68"/>
      <c r="D4" s="44"/>
      <c r="E4" s="44"/>
      <c r="F4" s="44"/>
      <c r="G4" s="44"/>
    </row>
    <row r="5" spans="1:7" ht="16.5" customHeight="1">
      <c r="B5" s="68" t="s">
        <v>171</v>
      </c>
      <c r="C5" s="68"/>
      <c r="D5" s="44"/>
      <c r="E5" s="44"/>
      <c r="F5" s="44"/>
      <c r="G5" s="44"/>
    </row>
    <row r="6" spans="1:7" ht="16.5" customHeight="1">
      <c r="B6" s="68" t="s">
        <v>172</v>
      </c>
      <c r="C6" s="68"/>
      <c r="D6" s="44"/>
      <c r="E6" s="44"/>
      <c r="F6" s="44"/>
      <c r="G6" s="44"/>
    </row>
    <row r="7" spans="1:7" ht="16.5" customHeight="1">
      <c r="A7" s="72" t="s">
        <v>173</v>
      </c>
      <c r="B7" s="72"/>
      <c r="C7" s="43"/>
    </row>
    <row r="8" spans="1:7" ht="16.5" customHeight="1">
      <c r="A8" s="71" t="s">
        <v>174</v>
      </c>
      <c r="B8" s="71"/>
      <c r="C8" s="42"/>
    </row>
    <row r="9" spans="1:7" ht="16.5" customHeight="1">
      <c r="A9" s="71" t="s">
        <v>175</v>
      </c>
      <c r="B9" s="71"/>
      <c r="C9" s="45">
        <v>1588235164.23</v>
      </c>
    </row>
    <row r="10" spans="1:7" ht="16.5" customHeight="1">
      <c r="A10" s="71" t="s">
        <v>176</v>
      </c>
      <c r="B10" s="71"/>
      <c r="C10" s="46">
        <f>+'ESTADO DE RESULTADOS'!D158</f>
        <v>23276089.740000248</v>
      </c>
    </row>
    <row r="11" spans="1:7" ht="16.5" customHeight="1">
      <c r="A11" s="71" t="s">
        <v>177</v>
      </c>
      <c r="B11" s="71"/>
      <c r="C11" s="45">
        <v>27940381.98</v>
      </c>
    </row>
    <row r="12" spans="1:7" ht="16.5" customHeight="1">
      <c r="A12" s="71" t="s">
        <v>178</v>
      </c>
      <c r="B12" s="71"/>
      <c r="C12" s="44" t="s">
        <v>205</v>
      </c>
    </row>
    <row r="13" spans="1:7" ht="16.5" customHeight="1" thickBot="1">
      <c r="A13" s="72" t="s">
        <v>179</v>
      </c>
      <c r="B13" s="72"/>
      <c r="C13" s="47">
        <v>1628379358.0699999</v>
      </c>
    </row>
    <row r="14" spans="1:7" ht="16.5" customHeight="1">
      <c r="A14" s="73" t="s">
        <v>180</v>
      </c>
      <c r="B14" s="73"/>
      <c r="C14" s="42"/>
    </row>
    <row r="15" spans="1:7" ht="16.5" customHeight="1">
      <c r="A15" s="71" t="s">
        <v>181</v>
      </c>
      <c r="B15" s="71"/>
      <c r="C15" s="46">
        <v>610982812.48000002</v>
      </c>
    </row>
    <row r="16" spans="1:7" ht="16.5" customHeight="1">
      <c r="A16" s="71" t="s">
        <v>182</v>
      </c>
      <c r="B16" s="71"/>
      <c r="C16" s="45">
        <v>68147624.700000003</v>
      </c>
    </row>
    <row r="17" spans="1:3" ht="16.5" customHeight="1">
      <c r="A17" s="71" t="s">
        <v>183</v>
      </c>
      <c r="B17" s="71"/>
      <c r="C17" s="46">
        <v>-56301450.039999999</v>
      </c>
    </row>
    <row r="18" spans="1:3" ht="16.5" customHeight="1">
      <c r="A18" s="71" t="s">
        <v>184</v>
      </c>
      <c r="B18" s="71"/>
      <c r="C18" s="46">
        <v>-230722118.78999999</v>
      </c>
    </row>
    <row r="19" spans="1:3" ht="16.5" customHeight="1" thickBot="1">
      <c r="A19" s="72" t="s">
        <v>185</v>
      </c>
      <c r="B19" s="72"/>
      <c r="C19" s="49">
        <v>966154006.00999999</v>
      </c>
    </row>
    <row r="20" spans="1:3" ht="16.5" customHeight="1" thickBot="1">
      <c r="A20" s="72" t="s">
        <v>186</v>
      </c>
      <c r="B20" s="72"/>
      <c r="C20" s="50">
        <v>2594533364.0799999</v>
      </c>
    </row>
    <row r="21" spans="1:3" ht="16.5" customHeight="1" thickTop="1">
      <c r="A21" s="72" t="s">
        <v>187</v>
      </c>
      <c r="B21" s="72"/>
      <c r="C21" s="51"/>
    </row>
    <row r="22" spans="1:3" ht="16.5" customHeight="1">
      <c r="A22" s="71" t="s">
        <v>174</v>
      </c>
      <c r="B22" s="71"/>
      <c r="C22" s="42"/>
    </row>
    <row r="23" spans="1:3" ht="15">
      <c r="A23" s="71" t="s">
        <v>188</v>
      </c>
      <c r="B23" s="71"/>
      <c r="C23" s="45">
        <v>1672.5</v>
      </c>
    </row>
    <row r="24" spans="1:3" ht="15">
      <c r="A24" s="71" t="s">
        <v>189</v>
      </c>
      <c r="B24" s="71"/>
      <c r="C24" s="46">
        <v>7248193.25</v>
      </c>
    </row>
    <row r="25" spans="1:3" ht="15">
      <c r="A25" s="71" t="s">
        <v>190</v>
      </c>
      <c r="B25" s="71"/>
      <c r="C25" s="42"/>
    </row>
    <row r="26" spans="1:3" ht="15.75" thickBot="1">
      <c r="A26" s="72" t="s">
        <v>191</v>
      </c>
      <c r="B26" s="72"/>
      <c r="C26" s="49">
        <v>7249865.75</v>
      </c>
    </row>
    <row r="27" spans="1:3" ht="15">
      <c r="A27" s="72" t="s">
        <v>192</v>
      </c>
      <c r="B27" s="72"/>
      <c r="C27" s="52"/>
    </row>
    <row r="28" spans="1:3" ht="15">
      <c r="A28" s="72" t="s">
        <v>193</v>
      </c>
      <c r="B28" s="72"/>
      <c r="C28" s="53">
        <v>7249865.75</v>
      </c>
    </row>
    <row r="29" spans="1:3" ht="15">
      <c r="A29" s="72" t="s">
        <v>194</v>
      </c>
      <c r="B29" s="72"/>
      <c r="C29" s="52"/>
    </row>
    <row r="30" spans="1:3" ht="15">
      <c r="A30" s="71" t="s">
        <v>195</v>
      </c>
      <c r="B30" s="71"/>
      <c r="C30" s="42"/>
    </row>
    <row r="31" spans="1:3" ht="15">
      <c r="A31" s="71" t="s">
        <v>196</v>
      </c>
      <c r="B31" s="71"/>
      <c r="C31" s="45">
        <v>292601309.32999998</v>
      </c>
    </row>
    <row r="32" spans="1:3" ht="15">
      <c r="A32" s="71" t="s">
        <v>197</v>
      </c>
      <c r="B32" s="71"/>
      <c r="C32" s="45">
        <v>1036449105.88</v>
      </c>
    </row>
    <row r="33" spans="1:4" ht="15">
      <c r="A33" s="71" t="s">
        <v>198</v>
      </c>
      <c r="B33" s="71"/>
      <c r="C33" s="46">
        <v>1258233083.1199999</v>
      </c>
    </row>
    <row r="34" spans="1:4" ht="15.75" thickBot="1">
      <c r="A34" s="72" t="s">
        <v>199</v>
      </c>
      <c r="B34" s="72"/>
      <c r="C34" s="53">
        <v>2587283498.3299999</v>
      </c>
    </row>
    <row r="35" spans="1:4" ht="15.75" thickBot="1">
      <c r="A35" s="72" t="s">
        <v>200</v>
      </c>
      <c r="B35" s="72"/>
      <c r="C35" s="54">
        <v>2594533364.0799999</v>
      </c>
    </row>
    <row r="36" spans="1:4" ht="15.75" thickTop="1">
      <c r="A36" s="71" t="s">
        <v>201</v>
      </c>
      <c r="B36" s="71"/>
      <c r="C36" s="42"/>
    </row>
    <row r="37" spans="1:4" ht="15">
      <c r="B37" s="42"/>
      <c r="C37" s="42"/>
    </row>
    <row r="38" spans="1:4" ht="15.75" thickBot="1">
      <c r="A38" s="74" t="s">
        <v>161</v>
      </c>
      <c r="B38" s="74"/>
      <c r="C38" s="42"/>
    </row>
    <row r="39" spans="1:4" ht="15">
      <c r="A39" s="48" t="s">
        <v>202</v>
      </c>
      <c r="B39" s="48"/>
      <c r="C39" s="42"/>
    </row>
    <row r="40" spans="1:4" ht="15">
      <c r="B40" s="42"/>
      <c r="C40" s="42"/>
    </row>
    <row r="41" spans="1:4" ht="15">
      <c r="A41" s="71" t="s">
        <v>203</v>
      </c>
      <c r="B41" s="71"/>
      <c r="C41" s="42"/>
    </row>
    <row r="42" spans="1:4" ht="15">
      <c r="B42" s="42"/>
      <c r="C42" s="42"/>
    </row>
    <row r="43" spans="1:4" ht="15.75" thickBot="1">
      <c r="A43" s="74" t="s">
        <v>204</v>
      </c>
      <c r="B43" s="74"/>
      <c r="C43" s="42"/>
    </row>
    <row r="44" spans="1:4" ht="15">
      <c r="A44" s="75" t="s">
        <v>206</v>
      </c>
      <c r="B44" s="75"/>
      <c r="C44" s="42"/>
    </row>
    <row r="45" spans="1:4" ht="15">
      <c r="C45" s="42"/>
      <c r="D45" s="42"/>
    </row>
  </sheetData>
  <mergeCells count="40">
    <mergeCell ref="A36:B36"/>
    <mergeCell ref="A38:B38"/>
    <mergeCell ref="A41:B41"/>
    <mergeCell ref="A43:B43"/>
    <mergeCell ref="A44:B44"/>
    <mergeCell ref="A31:B31"/>
    <mergeCell ref="A32:B32"/>
    <mergeCell ref="A33:B33"/>
    <mergeCell ref="A34:B34"/>
    <mergeCell ref="A35:B35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B6:C6"/>
    <mergeCell ref="B1:C1"/>
    <mergeCell ref="B2:C2"/>
    <mergeCell ref="B3:C3"/>
    <mergeCell ref="B4:C4"/>
    <mergeCell ref="B5:C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RESULTADOS</vt:lpstr>
      <vt:lpstr>BALANCE GENERAL</vt:lpstr>
      <vt:lpstr>'BALANCE GENERAL'!Área_de_impresión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2024-01-16T17:36:37Z</cp:lastPrinted>
  <dcterms:created xsi:type="dcterms:W3CDTF">2024-01-11T18:05:15Z</dcterms:created>
  <dcterms:modified xsi:type="dcterms:W3CDTF">2024-09-04T18:56:32Z</dcterms:modified>
</cp:coreProperties>
</file>