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7" activeTab="7"/>
  </bookViews>
  <sheets>
    <sheet name="BALANCE GENERAL ENERO" sheetId="1" state="hidden" r:id="rId1"/>
    <sheet name="ESTADO DE RESULTADOS 100-2087 E" sheetId="2" state="hidden" r:id="rId2"/>
    <sheet name="ESTADO DE RESULTADOS 100-2087 F" sheetId="3" state="hidden" r:id="rId3"/>
    <sheet name="BALANCE GENERAL FEBRERO" sheetId="5" state="hidden" r:id="rId4"/>
    <sheet name="ESTADO DE RESULTADOS 100-2087 M" sheetId="4" state="hidden" r:id="rId5"/>
    <sheet name="BALANCE GENERAL MARZO" sheetId="7" state="hidden" r:id="rId6"/>
    <sheet name="ESTADO DE RESULTADOS 100-2087 A" sheetId="6" state="hidden" r:id="rId7"/>
    <sheet name="BALANCE GENERAL ABRIL" sheetId="9" r:id="rId8"/>
    <sheet name="ESTADO DE RESULTADOS" sheetId="8" state="hidden" r:id="rId9"/>
    <sheet name="Sheet3" sheetId="10" state="hidden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0" i="9" l="1"/>
  <c r="Z23" i="9"/>
  <c r="U40" i="10"/>
  <c r="S40" i="10"/>
  <c r="P40" i="10"/>
  <c r="O40" i="10"/>
  <c r="M40" i="10"/>
  <c r="L40" i="10"/>
  <c r="K40" i="10"/>
  <c r="J40" i="10"/>
  <c r="I40" i="10"/>
  <c r="G40" i="10"/>
  <c r="F40" i="10"/>
  <c r="D40" i="10"/>
  <c r="B40" i="10"/>
  <c r="Y39" i="10"/>
  <c r="H39" i="10"/>
  <c r="C39" i="10"/>
  <c r="B39" i="10"/>
  <c r="Z38" i="10"/>
  <c r="Y38" i="10"/>
  <c r="H38" i="10"/>
  <c r="H40" i="10" s="1"/>
  <c r="V37" i="10"/>
  <c r="W37" i="10" s="1"/>
  <c r="T37" i="10"/>
  <c r="T40" i="10" s="1"/>
  <c r="R37" i="10"/>
  <c r="R40" i="10" s="1"/>
  <c r="Q37" i="10"/>
  <c r="Q40" i="10" s="1"/>
  <c r="E37" i="10"/>
  <c r="C37" i="10"/>
  <c r="C40" i="10" s="1"/>
  <c r="E36" i="10"/>
  <c r="E40" i="10" s="1"/>
  <c r="C36" i="10"/>
  <c r="P33" i="10"/>
  <c r="P41" i="10" s="1"/>
  <c r="P43" i="10" s="1"/>
  <c r="Z30" i="10"/>
  <c r="Z33" i="10" s="1"/>
  <c r="X30" i="10"/>
  <c r="X33" i="10" s="1"/>
  <c r="W30" i="10"/>
  <c r="W33" i="10" s="1"/>
  <c r="V30" i="10"/>
  <c r="V33" i="10" s="1"/>
  <c r="T30" i="10"/>
  <c r="T33" i="10" s="1"/>
  <c r="T41" i="10" s="1"/>
  <c r="T43" i="10" s="1"/>
  <c r="S30" i="10"/>
  <c r="S33" i="10" s="1"/>
  <c r="S41" i="10" s="1"/>
  <c r="R30" i="10"/>
  <c r="R33" i="10" s="1"/>
  <c r="P30" i="10"/>
  <c r="O30" i="10"/>
  <c r="O33" i="10" s="1"/>
  <c r="O41" i="10" s="1"/>
  <c r="M30" i="10"/>
  <c r="M33" i="10" s="1"/>
  <c r="M41" i="10" s="1"/>
  <c r="L30" i="10"/>
  <c r="L33" i="10" s="1"/>
  <c r="L41" i="10" s="1"/>
  <c r="K30" i="10"/>
  <c r="K33" i="10" s="1"/>
  <c r="K41" i="10" s="1"/>
  <c r="J30" i="10"/>
  <c r="J33" i="10" s="1"/>
  <c r="J41" i="10" s="1"/>
  <c r="H30" i="10"/>
  <c r="H33" i="10" s="1"/>
  <c r="H41" i="10" s="1"/>
  <c r="G30" i="10"/>
  <c r="G33" i="10" s="1"/>
  <c r="G41" i="10" s="1"/>
  <c r="F30" i="10"/>
  <c r="F33" i="10" s="1"/>
  <c r="F41" i="10" s="1"/>
  <c r="E30" i="10"/>
  <c r="E33" i="10" s="1"/>
  <c r="E41" i="10" s="1"/>
  <c r="D30" i="10"/>
  <c r="D33" i="10" s="1"/>
  <c r="D41" i="10" s="1"/>
  <c r="C30" i="10"/>
  <c r="C33" i="10" s="1"/>
  <c r="G29" i="10"/>
  <c r="B29" i="10"/>
  <c r="B30" i="10" s="1"/>
  <c r="B33" i="10" s="1"/>
  <c r="B41" i="10" s="1"/>
  <c r="Y27" i="10"/>
  <c r="Y30" i="10" s="1"/>
  <c r="Y33" i="10" s="1"/>
  <c r="U27" i="10"/>
  <c r="U30" i="10" s="1"/>
  <c r="U33" i="10" s="1"/>
  <c r="U41" i="10" s="1"/>
  <c r="Q27" i="10"/>
  <c r="Q30" i="10" s="1"/>
  <c r="Q33" i="10" s="1"/>
  <c r="Q41" i="10" s="1"/>
  <c r="P27" i="10"/>
  <c r="O27" i="10"/>
  <c r="L27" i="10"/>
  <c r="I27" i="10"/>
  <c r="I30" i="10" s="1"/>
  <c r="I33" i="10" s="1"/>
  <c r="I41" i="10" s="1"/>
  <c r="I43" i="10" s="1"/>
  <c r="Z22" i="10"/>
  <c r="Y22" i="10"/>
  <c r="X22" i="10"/>
  <c r="W22" i="10"/>
  <c r="T22" i="10"/>
  <c r="O22" i="10"/>
  <c r="M22" i="10"/>
  <c r="L22" i="10"/>
  <c r="J22" i="10"/>
  <c r="H22" i="10"/>
  <c r="K20" i="10"/>
  <c r="I20" i="10"/>
  <c r="G20" i="10"/>
  <c r="F20" i="10"/>
  <c r="E20" i="10"/>
  <c r="E22" i="10" s="1"/>
  <c r="V19" i="10"/>
  <c r="V22" i="10" s="1"/>
  <c r="U19" i="10"/>
  <c r="S19" i="10"/>
  <c r="S22" i="10" s="1"/>
  <c r="R19" i="10"/>
  <c r="Q19" i="10"/>
  <c r="Q22" i="10" s="1"/>
  <c r="P19" i="10"/>
  <c r="P22" i="10" s="1"/>
  <c r="M19" i="10"/>
  <c r="K19" i="10"/>
  <c r="I19" i="10"/>
  <c r="H19" i="10"/>
  <c r="G19" i="10"/>
  <c r="E19" i="10"/>
  <c r="D19" i="10"/>
  <c r="D22" i="10" s="1"/>
  <c r="C19" i="10"/>
  <c r="C22" i="10" s="1"/>
  <c r="B19" i="10"/>
  <c r="U18" i="10"/>
  <c r="U22" i="10" s="1"/>
  <c r="R18" i="10"/>
  <c r="R22" i="10" s="1"/>
  <c r="Q18" i="10"/>
  <c r="P18" i="10"/>
  <c r="M18" i="10"/>
  <c r="K18" i="10"/>
  <c r="K22" i="10" s="1"/>
  <c r="I18" i="10"/>
  <c r="I22" i="10" s="1"/>
  <c r="H18" i="10"/>
  <c r="G18" i="10"/>
  <c r="G22" i="10" s="1"/>
  <c r="F18" i="10"/>
  <c r="F22" i="10" s="1"/>
  <c r="E18" i="10"/>
  <c r="B18" i="10"/>
  <c r="B22" i="10" s="1"/>
  <c r="Z15" i="10"/>
  <c r="Z23" i="10" s="1"/>
  <c r="W15" i="10"/>
  <c r="W23" i="10" s="1"/>
  <c r="V15" i="10"/>
  <c r="U15" i="10"/>
  <c r="U23" i="10" s="1"/>
  <c r="T15" i="10"/>
  <c r="T23" i="10" s="1"/>
  <c r="S15" i="10"/>
  <c r="S23" i="10" s="1"/>
  <c r="R15" i="10"/>
  <c r="R23" i="10" s="1"/>
  <c r="Q15" i="10"/>
  <c r="P15" i="10"/>
  <c r="P23" i="10" s="1"/>
  <c r="O15" i="10"/>
  <c r="O23" i="10" s="1"/>
  <c r="O43" i="10" s="1"/>
  <c r="M15" i="10"/>
  <c r="M23" i="10" s="1"/>
  <c r="K15" i="10"/>
  <c r="K23" i="10" s="1"/>
  <c r="K43" i="10" s="1"/>
  <c r="J15" i="10"/>
  <c r="J23" i="10" s="1"/>
  <c r="H15" i="10"/>
  <c r="H23" i="10" s="1"/>
  <c r="G15" i="10"/>
  <c r="G23" i="10" s="1"/>
  <c r="F15" i="10"/>
  <c r="E15" i="10"/>
  <c r="E23" i="10" s="1"/>
  <c r="E42" i="10" s="1"/>
  <c r="D15" i="10"/>
  <c r="D23" i="10" s="1"/>
  <c r="D42" i="10" s="1"/>
  <c r="C15" i="10"/>
  <c r="C23" i="10" s="1"/>
  <c r="X14" i="10"/>
  <c r="Y14" i="10" s="1"/>
  <c r="W14" i="10"/>
  <c r="V14" i="10"/>
  <c r="Y11" i="10"/>
  <c r="Y15" i="10" s="1"/>
  <c r="Y23" i="10" s="1"/>
  <c r="X11" i="10"/>
  <c r="W11" i="10"/>
  <c r="V11" i="10"/>
  <c r="M11" i="10"/>
  <c r="L11" i="10"/>
  <c r="L15" i="10" s="1"/>
  <c r="L23" i="10" s="1"/>
  <c r="L42" i="10" s="1"/>
  <c r="I11" i="10"/>
  <c r="I15" i="10" s="1"/>
  <c r="I23" i="10" s="1"/>
  <c r="E11" i="10"/>
  <c r="B11" i="10"/>
  <c r="B15" i="10" s="1"/>
  <c r="B23" i="10" s="1"/>
  <c r="B42" i="10" s="1"/>
  <c r="D42" i="6"/>
  <c r="D41" i="6"/>
  <c r="D40" i="6"/>
  <c r="D18" i="6"/>
  <c r="U40" i="9"/>
  <c r="T40" i="9"/>
  <c r="S40" i="9"/>
  <c r="P40" i="9"/>
  <c r="O40" i="9"/>
  <c r="M40" i="9"/>
  <c r="L40" i="9"/>
  <c r="K40" i="9"/>
  <c r="J40" i="9"/>
  <c r="I40" i="9"/>
  <c r="G40" i="9"/>
  <c r="F40" i="9"/>
  <c r="D40" i="9"/>
  <c r="B40" i="9"/>
  <c r="Y39" i="9"/>
  <c r="H39" i="9"/>
  <c r="C39" i="9"/>
  <c r="B39" i="9"/>
  <c r="Z38" i="9"/>
  <c r="Y38" i="9"/>
  <c r="H38" i="9"/>
  <c r="H40" i="9" s="1"/>
  <c r="W37" i="9"/>
  <c r="X37" i="9" s="1"/>
  <c r="V37" i="9"/>
  <c r="V40" i="9" s="1"/>
  <c r="T37" i="9"/>
  <c r="Q37" i="9"/>
  <c r="Q40" i="9" s="1"/>
  <c r="E37" i="9"/>
  <c r="C37" i="9"/>
  <c r="E36" i="9"/>
  <c r="E40" i="9" s="1"/>
  <c r="C36" i="9"/>
  <c r="C40" i="9" s="1"/>
  <c r="Z33" i="9"/>
  <c r="X30" i="9"/>
  <c r="X33" i="9" s="1"/>
  <c r="W30" i="9"/>
  <c r="W33" i="9" s="1"/>
  <c r="V30" i="9"/>
  <c r="V33" i="9" s="1"/>
  <c r="U30" i="9"/>
  <c r="U33" i="9" s="1"/>
  <c r="U41" i="9" s="1"/>
  <c r="T30" i="9"/>
  <c r="T33" i="9" s="1"/>
  <c r="T41" i="9" s="1"/>
  <c r="S30" i="9"/>
  <c r="S33" i="9" s="1"/>
  <c r="S41" i="9" s="1"/>
  <c r="R30" i="9"/>
  <c r="R33" i="9" s="1"/>
  <c r="O30" i="9"/>
  <c r="O33" i="9" s="1"/>
  <c r="O41" i="9" s="1"/>
  <c r="M30" i="9"/>
  <c r="M33" i="9" s="1"/>
  <c r="M41" i="9" s="1"/>
  <c r="L30" i="9"/>
  <c r="L33" i="9" s="1"/>
  <c r="L41" i="9" s="1"/>
  <c r="K30" i="9"/>
  <c r="K33" i="9" s="1"/>
  <c r="K41" i="9" s="1"/>
  <c r="J30" i="9"/>
  <c r="J33" i="9" s="1"/>
  <c r="J41" i="9" s="1"/>
  <c r="H30" i="9"/>
  <c r="H33" i="9" s="1"/>
  <c r="H41" i="9" s="1"/>
  <c r="G30" i="9"/>
  <c r="G33" i="9" s="1"/>
  <c r="G41" i="9" s="1"/>
  <c r="F30" i="9"/>
  <c r="F33" i="9" s="1"/>
  <c r="F41" i="9" s="1"/>
  <c r="E30" i="9"/>
  <c r="E33" i="9" s="1"/>
  <c r="E41" i="9" s="1"/>
  <c r="D30" i="9"/>
  <c r="D33" i="9" s="1"/>
  <c r="D41" i="9" s="1"/>
  <c r="C30" i="9"/>
  <c r="C33" i="9" s="1"/>
  <c r="C41" i="9" s="1"/>
  <c r="B30" i="9"/>
  <c r="B33" i="9" s="1"/>
  <c r="B41" i="9" s="1"/>
  <c r="G29" i="9"/>
  <c r="B29" i="9"/>
  <c r="Y27" i="9"/>
  <c r="Y30" i="9" s="1"/>
  <c r="Y33" i="9" s="1"/>
  <c r="U27" i="9"/>
  <c r="P27" i="9"/>
  <c r="P30" i="9" s="1"/>
  <c r="P33" i="9" s="1"/>
  <c r="P41" i="9" s="1"/>
  <c r="O27" i="9"/>
  <c r="L27" i="9"/>
  <c r="I27" i="9"/>
  <c r="I30" i="9" s="1"/>
  <c r="I33" i="9" s="1"/>
  <c r="I41" i="9" s="1"/>
  <c r="Z22" i="9"/>
  <c r="Y22" i="9"/>
  <c r="X22" i="9"/>
  <c r="W22" i="9"/>
  <c r="V22" i="9"/>
  <c r="T22" i="9"/>
  <c r="O22" i="9"/>
  <c r="M22" i="9"/>
  <c r="L22" i="9"/>
  <c r="J22" i="9"/>
  <c r="C22" i="9"/>
  <c r="K20" i="9"/>
  <c r="I20" i="9"/>
  <c r="G20" i="9"/>
  <c r="F20" i="9"/>
  <c r="F22" i="9" s="1"/>
  <c r="E20" i="9"/>
  <c r="E22" i="9" s="1"/>
  <c r="V19" i="9"/>
  <c r="U19" i="9"/>
  <c r="S19" i="9"/>
  <c r="S22" i="9" s="1"/>
  <c r="R19" i="9"/>
  <c r="Q19" i="9"/>
  <c r="P19" i="9"/>
  <c r="P22" i="9" s="1"/>
  <c r="M19" i="9"/>
  <c r="K19" i="9"/>
  <c r="K22" i="9" s="1"/>
  <c r="I19" i="9"/>
  <c r="H19" i="9"/>
  <c r="G19" i="9"/>
  <c r="E19" i="9"/>
  <c r="D19" i="9"/>
  <c r="D22" i="9" s="1"/>
  <c r="C19" i="9"/>
  <c r="B19" i="9"/>
  <c r="U18" i="9"/>
  <c r="U22" i="9" s="1"/>
  <c r="R18" i="9"/>
  <c r="R22" i="9" s="1"/>
  <c r="Q18" i="9"/>
  <c r="Q22" i="9" s="1"/>
  <c r="P18" i="9"/>
  <c r="M18" i="9"/>
  <c r="K18" i="9"/>
  <c r="I18" i="9"/>
  <c r="I22" i="9" s="1"/>
  <c r="H18" i="9"/>
  <c r="H22" i="9" s="1"/>
  <c r="G18" i="9"/>
  <c r="G22" i="9" s="1"/>
  <c r="F18" i="9"/>
  <c r="E18" i="9"/>
  <c r="B18" i="9"/>
  <c r="B22" i="9" s="1"/>
  <c r="Z15" i="9"/>
  <c r="X15" i="9"/>
  <c r="X23" i="9" s="1"/>
  <c r="V15" i="9"/>
  <c r="V23" i="9" s="1"/>
  <c r="U15" i="9"/>
  <c r="U23" i="9" s="1"/>
  <c r="T15" i="9"/>
  <c r="T23" i="9" s="1"/>
  <c r="S15" i="9"/>
  <c r="S23" i="9" s="1"/>
  <c r="R15" i="9"/>
  <c r="R23" i="9" s="1"/>
  <c r="Q15" i="9"/>
  <c r="Q23" i="9" s="1"/>
  <c r="P15" i="9"/>
  <c r="O15" i="9"/>
  <c r="O23" i="9" s="1"/>
  <c r="O43" i="9" s="1"/>
  <c r="M15" i="9"/>
  <c r="M23" i="9" s="1"/>
  <c r="K15" i="9"/>
  <c r="K23" i="9" s="1"/>
  <c r="K43" i="9" s="1"/>
  <c r="J15" i="9"/>
  <c r="J23" i="9" s="1"/>
  <c r="J43" i="9" s="1"/>
  <c r="H15" i="9"/>
  <c r="G15" i="9"/>
  <c r="F15" i="9"/>
  <c r="E15" i="9"/>
  <c r="D15" i="9"/>
  <c r="D23" i="9" s="1"/>
  <c r="C15" i="9"/>
  <c r="C23" i="9" s="1"/>
  <c r="X14" i="9"/>
  <c r="Y14" i="9" s="1"/>
  <c r="W14" i="9"/>
  <c r="V14" i="9"/>
  <c r="Y11" i="9"/>
  <c r="Y15" i="9" s="1"/>
  <c r="Y23" i="9" s="1"/>
  <c r="X11" i="9"/>
  <c r="W11" i="9"/>
  <c r="W15" i="9" s="1"/>
  <c r="W23" i="9" s="1"/>
  <c r="V11" i="9"/>
  <c r="M11" i="9"/>
  <c r="L11" i="9"/>
  <c r="L15" i="9" s="1"/>
  <c r="L23" i="9" s="1"/>
  <c r="I11" i="9"/>
  <c r="I15" i="9" s="1"/>
  <c r="E11" i="9"/>
  <c r="B11" i="9"/>
  <c r="B15" i="9" s="1"/>
  <c r="B23" i="9" s="1"/>
  <c r="B42" i="9" s="1"/>
  <c r="D211" i="8"/>
  <c r="D187" i="8"/>
  <c r="D214" i="8" s="1"/>
  <c r="E177" i="8"/>
  <c r="E174" i="8"/>
  <c r="D156" i="8"/>
  <c r="D101" i="8"/>
  <c r="D43" i="8"/>
  <c r="D17" i="8"/>
  <c r="D16" i="8" s="1"/>
  <c r="E16" i="8" s="1"/>
  <c r="E179" i="8" s="1"/>
  <c r="E15" i="8"/>
  <c r="E15" i="4"/>
  <c r="U40" i="7"/>
  <c r="S40" i="7"/>
  <c r="Q40" i="7"/>
  <c r="P40" i="7"/>
  <c r="O40" i="7"/>
  <c r="M40" i="7"/>
  <c r="L40" i="7"/>
  <c r="K40" i="7"/>
  <c r="J40" i="7"/>
  <c r="I40" i="7"/>
  <c r="H40" i="7"/>
  <c r="G40" i="7"/>
  <c r="F40" i="7"/>
  <c r="E40" i="7"/>
  <c r="D40" i="7"/>
  <c r="Y39" i="7"/>
  <c r="H39" i="7"/>
  <c r="C39" i="7"/>
  <c r="B39" i="7"/>
  <c r="B40" i="7" s="1"/>
  <c r="Z38" i="7"/>
  <c r="Y38" i="7"/>
  <c r="H38" i="7"/>
  <c r="V37" i="7"/>
  <c r="V40" i="7" s="1"/>
  <c r="T37" i="7"/>
  <c r="T40" i="7" s="1"/>
  <c r="R37" i="7"/>
  <c r="R40" i="7" s="1"/>
  <c r="Q37" i="7"/>
  <c r="E37" i="7"/>
  <c r="C37" i="7"/>
  <c r="E36" i="7"/>
  <c r="C36" i="7"/>
  <c r="C40" i="7" s="1"/>
  <c r="Z30" i="7"/>
  <c r="Z33" i="7" s="1"/>
  <c r="Y30" i="7"/>
  <c r="Y33" i="7" s="1"/>
  <c r="X30" i="7"/>
  <c r="X33" i="7" s="1"/>
  <c r="W30" i="7"/>
  <c r="W33" i="7" s="1"/>
  <c r="V30" i="7"/>
  <c r="V33" i="7" s="1"/>
  <c r="V41" i="7" s="1"/>
  <c r="T30" i="7"/>
  <c r="T33" i="7" s="1"/>
  <c r="S30" i="7"/>
  <c r="S33" i="7" s="1"/>
  <c r="S41" i="7" s="1"/>
  <c r="R30" i="7"/>
  <c r="R33" i="7" s="1"/>
  <c r="P30" i="7"/>
  <c r="P33" i="7" s="1"/>
  <c r="P41" i="7" s="1"/>
  <c r="M30" i="7"/>
  <c r="M33" i="7" s="1"/>
  <c r="M41" i="7" s="1"/>
  <c r="K30" i="7"/>
  <c r="K33" i="7" s="1"/>
  <c r="K41" i="7" s="1"/>
  <c r="J30" i="7"/>
  <c r="J33" i="7" s="1"/>
  <c r="J41" i="7" s="1"/>
  <c r="H30" i="7"/>
  <c r="H33" i="7" s="1"/>
  <c r="H41" i="7" s="1"/>
  <c r="F30" i="7"/>
  <c r="F33" i="7" s="1"/>
  <c r="F41" i="7" s="1"/>
  <c r="E30" i="7"/>
  <c r="E33" i="7" s="1"/>
  <c r="E41" i="7" s="1"/>
  <c r="D30" i="7"/>
  <c r="D33" i="7" s="1"/>
  <c r="D41" i="7" s="1"/>
  <c r="C30" i="7"/>
  <c r="C33" i="7" s="1"/>
  <c r="C41" i="7" s="1"/>
  <c r="G29" i="7"/>
  <c r="G30" i="7" s="1"/>
  <c r="G33" i="7" s="1"/>
  <c r="G41" i="7" s="1"/>
  <c r="B29" i="7"/>
  <c r="B30" i="7" s="1"/>
  <c r="B33" i="7" s="1"/>
  <c r="Y27" i="7"/>
  <c r="U27" i="7"/>
  <c r="U30" i="7" s="1"/>
  <c r="U33" i="7" s="1"/>
  <c r="U41" i="7" s="1"/>
  <c r="P27" i="7"/>
  <c r="Q27" i="7" s="1"/>
  <c r="Q30" i="7" s="1"/>
  <c r="Q33" i="7" s="1"/>
  <c r="Q41" i="7" s="1"/>
  <c r="O27" i="7"/>
  <c r="O30" i="7" s="1"/>
  <c r="O33" i="7" s="1"/>
  <c r="O41" i="7" s="1"/>
  <c r="L27" i="7"/>
  <c r="L30" i="7" s="1"/>
  <c r="L33" i="7" s="1"/>
  <c r="L41" i="7" s="1"/>
  <c r="I27" i="7"/>
  <c r="I30" i="7" s="1"/>
  <c r="I33" i="7" s="1"/>
  <c r="I41" i="7" s="1"/>
  <c r="Z22" i="7"/>
  <c r="Y22" i="7"/>
  <c r="X22" i="7"/>
  <c r="W22" i="7"/>
  <c r="T22" i="7"/>
  <c r="R22" i="7"/>
  <c r="O22" i="7"/>
  <c r="L22" i="7"/>
  <c r="J22" i="7"/>
  <c r="I22" i="7"/>
  <c r="D22" i="7"/>
  <c r="C22" i="7"/>
  <c r="K20" i="7"/>
  <c r="K22" i="7" s="1"/>
  <c r="I20" i="7"/>
  <c r="G20" i="7"/>
  <c r="F20" i="7"/>
  <c r="E20" i="7"/>
  <c r="V19" i="7"/>
  <c r="V22" i="7" s="1"/>
  <c r="U19" i="7"/>
  <c r="U22" i="7" s="1"/>
  <c r="S19" i="7"/>
  <c r="S22" i="7" s="1"/>
  <c r="R19" i="7"/>
  <c r="Q19" i="7"/>
  <c r="P19" i="7"/>
  <c r="M19" i="7"/>
  <c r="K19" i="7"/>
  <c r="I19" i="7"/>
  <c r="H19" i="7"/>
  <c r="H22" i="7" s="1"/>
  <c r="G19" i="7"/>
  <c r="E19" i="7"/>
  <c r="D19" i="7"/>
  <c r="C19" i="7"/>
  <c r="B19" i="7"/>
  <c r="U18" i="7"/>
  <c r="R18" i="7"/>
  <c r="Q18" i="7"/>
  <c r="Q22" i="7" s="1"/>
  <c r="P18" i="7"/>
  <c r="P22" i="7" s="1"/>
  <c r="M18" i="7"/>
  <c r="M22" i="7" s="1"/>
  <c r="K18" i="7"/>
  <c r="I18" i="7"/>
  <c r="H18" i="7"/>
  <c r="G18" i="7"/>
  <c r="G22" i="7" s="1"/>
  <c r="F18" i="7"/>
  <c r="F22" i="7" s="1"/>
  <c r="E18" i="7"/>
  <c r="E22" i="7" s="1"/>
  <c r="B18" i="7"/>
  <c r="B22" i="7" s="1"/>
  <c r="Z15" i="7"/>
  <c r="U15" i="7"/>
  <c r="T15" i="7"/>
  <c r="T23" i="7" s="1"/>
  <c r="S15" i="7"/>
  <c r="R15" i="7"/>
  <c r="R23" i="7" s="1"/>
  <c r="Q15" i="7"/>
  <c r="P15" i="7"/>
  <c r="O15" i="7"/>
  <c r="O23" i="7" s="1"/>
  <c r="O43" i="7" s="1"/>
  <c r="L15" i="7"/>
  <c r="L23" i="7" s="1"/>
  <c r="L42" i="7" s="1"/>
  <c r="K15" i="7"/>
  <c r="K23" i="7" s="1"/>
  <c r="J15" i="7"/>
  <c r="J23" i="7" s="1"/>
  <c r="I15" i="7"/>
  <c r="I23" i="7" s="1"/>
  <c r="H15" i="7"/>
  <c r="G15" i="7"/>
  <c r="G23" i="7" s="1"/>
  <c r="F15" i="7"/>
  <c r="F23" i="7" s="1"/>
  <c r="F42" i="7" s="1"/>
  <c r="D15" i="7"/>
  <c r="D23" i="7" s="1"/>
  <c r="D42" i="7" s="1"/>
  <c r="C15" i="7"/>
  <c r="C23" i="7" s="1"/>
  <c r="C42" i="7" s="1"/>
  <c r="B15" i="7"/>
  <c r="Y14" i="7"/>
  <c r="X14" i="7"/>
  <c r="W14" i="7"/>
  <c r="V14" i="7"/>
  <c r="Y11" i="7"/>
  <c r="Y15" i="7" s="1"/>
  <c r="Y23" i="7" s="1"/>
  <c r="X11" i="7"/>
  <c r="X15" i="7" s="1"/>
  <c r="X23" i="7" s="1"/>
  <c r="W11" i="7"/>
  <c r="W15" i="7" s="1"/>
  <c r="W23" i="7" s="1"/>
  <c r="V11" i="7"/>
  <c r="V15" i="7" s="1"/>
  <c r="M11" i="7"/>
  <c r="M15" i="7" s="1"/>
  <c r="M23" i="7" s="1"/>
  <c r="L11" i="7"/>
  <c r="I11" i="7"/>
  <c r="E11" i="7"/>
  <c r="E15" i="7" s="1"/>
  <c r="E23" i="7" s="1"/>
  <c r="E42" i="7" s="1"/>
  <c r="B11" i="7"/>
  <c r="D42" i="4"/>
  <c r="D41" i="4"/>
  <c r="D17" i="4" s="1"/>
  <c r="D40" i="4"/>
  <c r="D18" i="4"/>
  <c r="D211" i="6"/>
  <c r="D187" i="6"/>
  <c r="E177" i="6"/>
  <c r="E174" i="6"/>
  <c r="D156" i="6"/>
  <c r="D101" i="6"/>
  <c r="D43" i="6"/>
  <c r="E15" i="6"/>
  <c r="Z30" i="5"/>
  <c r="Z33" i="5" s="1"/>
  <c r="Z12" i="5"/>
  <c r="Z15" i="5" s="1"/>
  <c r="Z38" i="5"/>
  <c r="U40" i="5"/>
  <c r="S40" i="5"/>
  <c r="P40" i="5"/>
  <c r="O40" i="5"/>
  <c r="M40" i="5"/>
  <c r="L40" i="5"/>
  <c r="K40" i="5"/>
  <c r="J40" i="5"/>
  <c r="I40" i="5"/>
  <c r="G40" i="5"/>
  <c r="F40" i="5"/>
  <c r="D40" i="5"/>
  <c r="Y39" i="5"/>
  <c r="H39" i="5"/>
  <c r="C39" i="5"/>
  <c r="B39" i="5"/>
  <c r="B40" i="5" s="1"/>
  <c r="Y38" i="5"/>
  <c r="H38" i="5"/>
  <c r="H40" i="5" s="1"/>
  <c r="V37" i="5"/>
  <c r="W37" i="5" s="1"/>
  <c r="T37" i="5"/>
  <c r="T40" i="5" s="1"/>
  <c r="Q37" i="5"/>
  <c r="R37" i="5" s="1"/>
  <c r="R40" i="5" s="1"/>
  <c r="E37" i="5"/>
  <c r="C37" i="5"/>
  <c r="E36" i="5"/>
  <c r="C36" i="5"/>
  <c r="C40" i="5" s="1"/>
  <c r="W33" i="5"/>
  <c r="X30" i="5"/>
  <c r="X33" i="5" s="1"/>
  <c r="W30" i="5"/>
  <c r="V30" i="5"/>
  <c r="V33" i="5" s="1"/>
  <c r="T30" i="5"/>
  <c r="T33" i="5" s="1"/>
  <c r="S30" i="5"/>
  <c r="S33" i="5" s="1"/>
  <c r="S41" i="5" s="1"/>
  <c r="R30" i="5"/>
  <c r="R33" i="5" s="1"/>
  <c r="M30" i="5"/>
  <c r="M33" i="5" s="1"/>
  <c r="M41" i="5" s="1"/>
  <c r="K30" i="5"/>
  <c r="K33" i="5" s="1"/>
  <c r="K41" i="5" s="1"/>
  <c r="J30" i="5"/>
  <c r="J33" i="5" s="1"/>
  <c r="J41" i="5" s="1"/>
  <c r="H30" i="5"/>
  <c r="H33" i="5" s="1"/>
  <c r="H41" i="5" s="1"/>
  <c r="G30" i="5"/>
  <c r="G33" i="5" s="1"/>
  <c r="F30" i="5"/>
  <c r="F33" i="5" s="1"/>
  <c r="F41" i="5" s="1"/>
  <c r="E30" i="5"/>
  <c r="E33" i="5" s="1"/>
  <c r="D30" i="5"/>
  <c r="D33" i="5" s="1"/>
  <c r="D41" i="5" s="1"/>
  <c r="C30" i="5"/>
  <c r="C33" i="5" s="1"/>
  <c r="G29" i="5"/>
  <c r="B29" i="5"/>
  <c r="B30" i="5" s="1"/>
  <c r="B33" i="5" s="1"/>
  <c r="Y27" i="5"/>
  <c r="Y30" i="5" s="1"/>
  <c r="Y33" i="5" s="1"/>
  <c r="U27" i="5"/>
  <c r="U30" i="5" s="1"/>
  <c r="U33" i="5" s="1"/>
  <c r="U41" i="5" s="1"/>
  <c r="P27" i="5"/>
  <c r="Q27" i="5" s="1"/>
  <c r="Q30" i="5" s="1"/>
  <c r="Q33" i="5" s="1"/>
  <c r="O27" i="5"/>
  <c r="O30" i="5" s="1"/>
  <c r="O33" i="5" s="1"/>
  <c r="O41" i="5" s="1"/>
  <c r="L27" i="5"/>
  <c r="L30" i="5" s="1"/>
  <c r="L33" i="5" s="1"/>
  <c r="L41" i="5" s="1"/>
  <c r="I27" i="5"/>
  <c r="I30" i="5" s="1"/>
  <c r="I33" i="5" s="1"/>
  <c r="I41" i="5" s="1"/>
  <c r="Z22" i="5"/>
  <c r="Y22" i="5"/>
  <c r="X22" i="5"/>
  <c r="W22" i="5"/>
  <c r="T22" i="5"/>
  <c r="O22" i="5"/>
  <c r="L22" i="5"/>
  <c r="J22" i="5"/>
  <c r="K20" i="5"/>
  <c r="I20" i="5"/>
  <c r="G20" i="5"/>
  <c r="F20" i="5"/>
  <c r="E20" i="5"/>
  <c r="V19" i="5"/>
  <c r="V22" i="5" s="1"/>
  <c r="U19" i="5"/>
  <c r="S19" i="5"/>
  <c r="S22" i="5" s="1"/>
  <c r="R19" i="5"/>
  <c r="Q19" i="5"/>
  <c r="Q22" i="5" s="1"/>
  <c r="P19" i="5"/>
  <c r="M19" i="5"/>
  <c r="K19" i="5"/>
  <c r="I19" i="5"/>
  <c r="H19" i="5"/>
  <c r="G19" i="5"/>
  <c r="E19" i="5"/>
  <c r="D19" i="5"/>
  <c r="D22" i="5" s="1"/>
  <c r="C19" i="5"/>
  <c r="C22" i="5" s="1"/>
  <c r="B19" i="5"/>
  <c r="U18" i="5"/>
  <c r="U22" i="5" s="1"/>
  <c r="R18" i="5"/>
  <c r="Q18" i="5"/>
  <c r="P18" i="5"/>
  <c r="M18" i="5"/>
  <c r="M22" i="5" s="1"/>
  <c r="K18" i="5"/>
  <c r="K22" i="5" s="1"/>
  <c r="I18" i="5"/>
  <c r="H18" i="5"/>
  <c r="H22" i="5" s="1"/>
  <c r="G18" i="5"/>
  <c r="F18" i="5"/>
  <c r="E18" i="5"/>
  <c r="E22" i="5" s="1"/>
  <c r="B18" i="5"/>
  <c r="B22" i="5" s="1"/>
  <c r="X15" i="5"/>
  <c r="X23" i="5" s="1"/>
  <c r="U15" i="5"/>
  <c r="T15" i="5"/>
  <c r="T23" i="5" s="1"/>
  <c r="S15" i="5"/>
  <c r="S23" i="5" s="1"/>
  <c r="R15" i="5"/>
  <c r="Q15" i="5"/>
  <c r="P15" i="5"/>
  <c r="O15" i="5"/>
  <c r="O23" i="5" s="1"/>
  <c r="K15" i="5"/>
  <c r="J15" i="5"/>
  <c r="J23" i="5" s="1"/>
  <c r="J43" i="5" s="1"/>
  <c r="H15" i="5"/>
  <c r="H23" i="5" s="1"/>
  <c r="G15" i="5"/>
  <c r="F15" i="5"/>
  <c r="D15" i="5"/>
  <c r="C15" i="5"/>
  <c r="C23" i="5" s="1"/>
  <c r="B15" i="5"/>
  <c r="X14" i="5"/>
  <c r="Y14" i="5" s="1"/>
  <c r="W14" i="5"/>
  <c r="V14" i="5"/>
  <c r="Y11" i="5"/>
  <c r="Y15" i="5" s="1"/>
  <c r="Y23" i="5" s="1"/>
  <c r="X11" i="5"/>
  <c r="W11" i="5"/>
  <c r="W15" i="5" s="1"/>
  <c r="W23" i="5" s="1"/>
  <c r="V11" i="5"/>
  <c r="V15" i="5" s="1"/>
  <c r="M11" i="5"/>
  <c r="M15" i="5" s="1"/>
  <c r="L11" i="5"/>
  <c r="L15" i="5" s="1"/>
  <c r="L23" i="5" s="1"/>
  <c r="I11" i="5"/>
  <c r="I15" i="5" s="1"/>
  <c r="E11" i="5"/>
  <c r="E15" i="5" s="1"/>
  <c r="B11" i="5"/>
  <c r="D71" i="3"/>
  <c r="D59" i="3"/>
  <c r="D43" i="3" s="1"/>
  <c r="D42" i="3"/>
  <c r="D41" i="3"/>
  <c r="D17" i="3" s="1"/>
  <c r="D18" i="3"/>
  <c r="D211" i="4"/>
  <c r="D187" i="4"/>
  <c r="E174" i="4"/>
  <c r="E177" i="4" s="1"/>
  <c r="D156" i="4"/>
  <c r="D101" i="4"/>
  <c r="D43" i="4"/>
  <c r="D211" i="3"/>
  <c r="D214" i="3" s="1"/>
  <c r="D187" i="3"/>
  <c r="E177" i="3"/>
  <c r="E174" i="3"/>
  <c r="D156" i="3"/>
  <c r="D101" i="3"/>
  <c r="E15" i="3"/>
  <c r="V41" i="10" l="1"/>
  <c r="V43" i="10" s="1"/>
  <c r="J43" i="10"/>
  <c r="C41" i="10"/>
  <c r="C42" i="10" s="1"/>
  <c r="V23" i="10"/>
  <c r="U43" i="10"/>
  <c r="G45" i="10"/>
  <c r="R41" i="10"/>
  <c r="R43" i="10" s="1"/>
  <c r="X37" i="10"/>
  <c r="W40" i="10"/>
  <c r="W41" i="10" s="1"/>
  <c r="W43" i="10" s="1"/>
  <c r="F23" i="10"/>
  <c r="F42" i="10" s="1"/>
  <c r="Q23" i="10"/>
  <c r="Q43" i="10" s="1"/>
  <c r="H43" i="10"/>
  <c r="S43" i="10"/>
  <c r="X15" i="10"/>
  <c r="X23" i="10" s="1"/>
  <c r="V40" i="10"/>
  <c r="D17" i="6"/>
  <c r="D16" i="6" s="1"/>
  <c r="E16" i="6" s="1"/>
  <c r="D179" i="6" s="1"/>
  <c r="D214" i="6"/>
  <c r="C42" i="9"/>
  <c r="X41" i="9"/>
  <c r="X43" i="9" s="1"/>
  <c r="D42" i="9"/>
  <c r="X40" i="9"/>
  <c r="Y37" i="9"/>
  <c r="E23" i="9"/>
  <c r="E42" i="9" s="1"/>
  <c r="P23" i="9"/>
  <c r="P43" i="9" s="1"/>
  <c r="L42" i="9"/>
  <c r="F23" i="9"/>
  <c r="F42" i="9" s="1"/>
  <c r="S43" i="9"/>
  <c r="G23" i="9"/>
  <c r="G45" i="9" s="1"/>
  <c r="T43" i="9"/>
  <c r="H23" i="9"/>
  <c r="H43" i="9" s="1"/>
  <c r="U43" i="9"/>
  <c r="I23" i="9"/>
  <c r="I43" i="9"/>
  <c r="V41" i="9"/>
  <c r="V43" i="9" s="1"/>
  <c r="Q27" i="9"/>
  <c r="Q30" i="9" s="1"/>
  <c r="Q33" i="9" s="1"/>
  <c r="Q41" i="9" s="1"/>
  <c r="Q43" i="9" s="1"/>
  <c r="R37" i="9"/>
  <c r="R40" i="9" s="1"/>
  <c r="R41" i="9" s="1"/>
  <c r="R43" i="9" s="1"/>
  <c r="W40" i="9"/>
  <c r="W41" i="9" s="1"/>
  <c r="W43" i="9" s="1"/>
  <c r="D179" i="8"/>
  <c r="Z23" i="7"/>
  <c r="V43" i="7"/>
  <c r="B41" i="7"/>
  <c r="G45" i="7"/>
  <c r="S23" i="7"/>
  <c r="S43" i="7" s="1"/>
  <c r="I43" i="7"/>
  <c r="U43" i="7"/>
  <c r="H43" i="7"/>
  <c r="P23" i="7"/>
  <c r="P43" i="7" s="1"/>
  <c r="Q23" i="7"/>
  <c r="H23" i="7"/>
  <c r="V23" i="7"/>
  <c r="J43" i="7"/>
  <c r="R41" i="7"/>
  <c r="R43" i="7" s="1"/>
  <c r="B23" i="7"/>
  <c r="B42" i="7" s="1"/>
  <c r="K43" i="7"/>
  <c r="U23" i="7"/>
  <c r="Q43" i="7"/>
  <c r="T41" i="7"/>
  <c r="T43" i="7" s="1"/>
  <c r="W37" i="7"/>
  <c r="D214" i="4"/>
  <c r="D16" i="4"/>
  <c r="E16" i="4" s="1"/>
  <c r="D179" i="4" s="1"/>
  <c r="E179" i="4" s="1"/>
  <c r="P23" i="5"/>
  <c r="R22" i="5"/>
  <c r="T41" i="5"/>
  <c r="D23" i="5"/>
  <c r="D42" i="5" s="1"/>
  <c r="Q23" i="5"/>
  <c r="B41" i="5"/>
  <c r="V41" i="5"/>
  <c r="V43" i="5" s="1"/>
  <c r="E40" i="5"/>
  <c r="E41" i="5" s="1"/>
  <c r="V40" i="5"/>
  <c r="G23" i="5"/>
  <c r="C41" i="5"/>
  <c r="C42" i="5" s="1"/>
  <c r="G41" i="5"/>
  <c r="U23" i="5"/>
  <c r="F22" i="5"/>
  <c r="P30" i="5"/>
  <c r="P33" i="5" s="1"/>
  <c r="P41" i="5" s="1"/>
  <c r="P43" i="5" s="1"/>
  <c r="K23" i="5"/>
  <c r="I22" i="5"/>
  <c r="I23" i="5" s="1"/>
  <c r="I43" i="5" s="1"/>
  <c r="P22" i="5"/>
  <c r="G22" i="5"/>
  <c r="Z23" i="5"/>
  <c r="K43" i="5"/>
  <c r="W40" i="5"/>
  <c r="W41" i="5" s="1"/>
  <c r="W43" i="5" s="1"/>
  <c r="X37" i="5"/>
  <c r="M23" i="5"/>
  <c r="B23" i="5"/>
  <c r="B42" i="5" s="1"/>
  <c r="O43" i="5"/>
  <c r="R41" i="5"/>
  <c r="E23" i="5"/>
  <c r="L42" i="5"/>
  <c r="V23" i="5"/>
  <c r="U43" i="5"/>
  <c r="G45" i="5"/>
  <c r="S43" i="5"/>
  <c r="H43" i="5"/>
  <c r="T43" i="5"/>
  <c r="F23" i="5"/>
  <c r="F42" i="5" s="1"/>
  <c r="R23" i="5"/>
  <c r="Q40" i="5"/>
  <c r="Q41" i="5" s="1"/>
  <c r="Q43" i="5" s="1"/>
  <c r="D16" i="3"/>
  <c r="E16" i="3" s="1"/>
  <c r="E179" i="3" s="1"/>
  <c r="Z22" i="1"/>
  <c r="X40" i="10" l="1"/>
  <c r="X41" i="10" s="1"/>
  <c r="X43" i="10" s="1"/>
  <c r="Y37" i="10"/>
  <c r="E179" i="6"/>
  <c r="Y40" i="9"/>
  <c r="Y41" i="9" s="1"/>
  <c r="Y43" i="9" s="1"/>
  <c r="Z37" i="9"/>
  <c r="Z40" i="9" s="1"/>
  <c r="Z41" i="9" s="1"/>
  <c r="X37" i="7"/>
  <c r="W40" i="7"/>
  <c r="W41" i="7" s="1"/>
  <c r="W43" i="7" s="1"/>
  <c r="E42" i="5"/>
  <c r="X40" i="5"/>
  <c r="X41" i="5" s="1"/>
  <c r="X43" i="5" s="1"/>
  <c r="Y37" i="5"/>
  <c r="Z37" i="5" s="1"/>
  <c r="R43" i="5"/>
  <c r="D179" i="3"/>
  <c r="Z30" i="1"/>
  <c r="D42" i="2"/>
  <c r="D41" i="2"/>
  <c r="D18" i="2"/>
  <c r="Y40" i="10" l="1"/>
  <c r="Y41" i="10" s="1"/>
  <c r="Y43" i="10" s="1"/>
  <c r="Z37" i="10"/>
  <c r="Z40" i="10" s="1"/>
  <c r="Z41" i="10" s="1"/>
  <c r="Z42" i="10" s="1"/>
  <c r="Y37" i="7"/>
  <c r="X40" i="7"/>
  <c r="X41" i="7" s="1"/>
  <c r="X43" i="7" s="1"/>
  <c r="Z40" i="5"/>
  <c r="Z41" i="5" s="1"/>
  <c r="Y40" i="5"/>
  <c r="Y41" i="5" s="1"/>
  <c r="Y43" i="5" s="1"/>
  <c r="D17" i="2"/>
  <c r="D211" i="2"/>
  <c r="D187" i="2"/>
  <c r="E177" i="2"/>
  <c r="E174" i="2"/>
  <c r="D156" i="2"/>
  <c r="D101" i="2"/>
  <c r="D43" i="2"/>
  <c r="D16" i="2" s="1"/>
  <c r="E15" i="2"/>
  <c r="U40" i="1"/>
  <c r="S40" i="1"/>
  <c r="P40" i="1"/>
  <c r="O40" i="1"/>
  <c r="M40" i="1"/>
  <c r="L40" i="1"/>
  <c r="K40" i="1"/>
  <c r="J40" i="1"/>
  <c r="I40" i="1"/>
  <c r="G40" i="1"/>
  <c r="F40" i="1"/>
  <c r="D40" i="1"/>
  <c r="Y39" i="1"/>
  <c r="H39" i="1"/>
  <c r="C39" i="1"/>
  <c r="B39" i="1"/>
  <c r="B40" i="1" s="1"/>
  <c r="Z38" i="1"/>
  <c r="Y38" i="1"/>
  <c r="H38" i="1"/>
  <c r="V37" i="1"/>
  <c r="V40" i="1" s="1"/>
  <c r="T37" i="1"/>
  <c r="T40" i="1" s="1"/>
  <c r="R37" i="1"/>
  <c r="R40" i="1" s="1"/>
  <c r="Q37" i="1"/>
  <c r="Q40" i="1" s="1"/>
  <c r="E37" i="1"/>
  <c r="C37" i="1"/>
  <c r="E36" i="1"/>
  <c r="C36" i="1"/>
  <c r="C40" i="1" s="1"/>
  <c r="Z33" i="1"/>
  <c r="X30" i="1"/>
  <c r="X33" i="1" s="1"/>
  <c r="W30" i="1"/>
  <c r="W33" i="1" s="1"/>
  <c r="V30" i="1"/>
  <c r="V33" i="1" s="1"/>
  <c r="T30" i="1"/>
  <c r="T33" i="1" s="1"/>
  <c r="S30" i="1"/>
  <c r="S33" i="1" s="1"/>
  <c r="S41" i="1" s="1"/>
  <c r="R30" i="1"/>
  <c r="R33" i="1" s="1"/>
  <c r="M30" i="1"/>
  <c r="M33" i="1" s="1"/>
  <c r="K30" i="1"/>
  <c r="K33" i="1" s="1"/>
  <c r="K41" i="1" s="1"/>
  <c r="J30" i="1"/>
  <c r="J33" i="1" s="1"/>
  <c r="J41" i="1" s="1"/>
  <c r="H30" i="1"/>
  <c r="H33" i="1" s="1"/>
  <c r="F30" i="1"/>
  <c r="F33" i="1" s="1"/>
  <c r="F41" i="1" s="1"/>
  <c r="E30" i="1"/>
  <c r="E33" i="1" s="1"/>
  <c r="D30" i="1"/>
  <c r="D33" i="1" s="1"/>
  <c r="D41" i="1" s="1"/>
  <c r="C30" i="1"/>
  <c r="C33" i="1" s="1"/>
  <c r="C41" i="1" s="1"/>
  <c r="G29" i="1"/>
  <c r="G30" i="1" s="1"/>
  <c r="G33" i="1" s="1"/>
  <c r="G41" i="1" s="1"/>
  <c r="B29" i="1"/>
  <c r="B30" i="1" s="1"/>
  <c r="B33" i="1" s="1"/>
  <c r="B41" i="1" s="1"/>
  <c r="Y27" i="1"/>
  <c r="Y30" i="1" s="1"/>
  <c r="Y33" i="1" s="1"/>
  <c r="U27" i="1"/>
  <c r="U30" i="1" s="1"/>
  <c r="U33" i="1" s="1"/>
  <c r="U41" i="1" s="1"/>
  <c r="P27" i="1"/>
  <c r="Q27" i="1" s="1"/>
  <c r="Q30" i="1" s="1"/>
  <c r="Q33" i="1" s="1"/>
  <c r="O27" i="1"/>
  <c r="O30" i="1" s="1"/>
  <c r="O33" i="1" s="1"/>
  <c r="O41" i="1" s="1"/>
  <c r="L27" i="1"/>
  <c r="L30" i="1" s="1"/>
  <c r="L33" i="1" s="1"/>
  <c r="I27" i="1"/>
  <c r="I30" i="1" s="1"/>
  <c r="I33" i="1" s="1"/>
  <c r="I41" i="1" s="1"/>
  <c r="Y22" i="1"/>
  <c r="X22" i="1"/>
  <c r="W22" i="1"/>
  <c r="T22" i="1"/>
  <c r="O22" i="1"/>
  <c r="L22" i="1"/>
  <c r="J22" i="1"/>
  <c r="K20" i="1"/>
  <c r="I20" i="1"/>
  <c r="G20" i="1"/>
  <c r="F20" i="1"/>
  <c r="E20" i="1"/>
  <c r="V19" i="1"/>
  <c r="V22" i="1" s="1"/>
  <c r="U19" i="1"/>
  <c r="S19" i="1"/>
  <c r="S22" i="1" s="1"/>
  <c r="R19" i="1"/>
  <c r="Q19" i="1"/>
  <c r="Q22" i="1" s="1"/>
  <c r="P19" i="1"/>
  <c r="M19" i="1"/>
  <c r="K19" i="1"/>
  <c r="I19" i="1"/>
  <c r="H19" i="1"/>
  <c r="G19" i="1"/>
  <c r="E19" i="1"/>
  <c r="D19" i="1"/>
  <c r="D22" i="1" s="1"/>
  <c r="C19" i="1"/>
  <c r="C22" i="1" s="1"/>
  <c r="B19" i="1"/>
  <c r="U18" i="1"/>
  <c r="R18" i="1"/>
  <c r="Q18" i="1"/>
  <c r="P18" i="1"/>
  <c r="M18" i="1"/>
  <c r="K18" i="1"/>
  <c r="I18" i="1"/>
  <c r="H18" i="1"/>
  <c r="H22" i="1" s="1"/>
  <c r="G18" i="1"/>
  <c r="F18" i="1"/>
  <c r="E18" i="1"/>
  <c r="B18" i="1"/>
  <c r="U15" i="1"/>
  <c r="T15" i="1"/>
  <c r="T23" i="1" s="1"/>
  <c r="S15" i="1"/>
  <c r="R15" i="1"/>
  <c r="Q15" i="1"/>
  <c r="P15" i="1"/>
  <c r="O15" i="1"/>
  <c r="K15" i="1"/>
  <c r="J15" i="1"/>
  <c r="H15" i="1"/>
  <c r="G15" i="1"/>
  <c r="F15" i="1"/>
  <c r="D15" i="1"/>
  <c r="C15" i="1"/>
  <c r="X14" i="1"/>
  <c r="Y14" i="1" s="1"/>
  <c r="Z15" i="1" s="1"/>
  <c r="W14" i="1"/>
  <c r="V14" i="1"/>
  <c r="Y11" i="1"/>
  <c r="Y15" i="1" s="1"/>
  <c r="Y23" i="1" s="1"/>
  <c r="X11" i="1"/>
  <c r="X15" i="1" s="1"/>
  <c r="X23" i="1" s="1"/>
  <c r="W11" i="1"/>
  <c r="V11" i="1"/>
  <c r="M11" i="1"/>
  <c r="M15" i="1" s="1"/>
  <c r="L11" i="1"/>
  <c r="L15" i="1" s="1"/>
  <c r="L23" i="1" s="1"/>
  <c r="I11" i="1"/>
  <c r="I15" i="1" s="1"/>
  <c r="E11" i="1"/>
  <c r="E15" i="1" s="1"/>
  <c r="B11" i="1"/>
  <c r="B15" i="1" s="1"/>
  <c r="Z37" i="7" l="1"/>
  <c r="Z40" i="7" s="1"/>
  <c r="Z41" i="7" s="1"/>
  <c r="Z42" i="7" s="1"/>
  <c r="Y40" i="7"/>
  <c r="Y41" i="7" s="1"/>
  <c r="Y43" i="7" s="1"/>
  <c r="Z42" i="5"/>
  <c r="M41" i="1"/>
  <c r="L41" i="1"/>
  <c r="P30" i="1"/>
  <c r="P33" i="1" s="1"/>
  <c r="P41" i="1" s="1"/>
  <c r="L42" i="1"/>
  <c r="F22" i="1"/>
  <c r="F23" i="1" s="1"/>
  <c r="F42" i="1" s="1"/>
  <c r="Q41" i="1"/>
  <c r="G22" i="1"/>
  <c r="G23" i="1" s="1"/>
  <c r="G45" i="1" s="1"/>
  <c r="H23" i="1"/>
  <c r="W37" i="1"/>
  <c r="W40" i="1" s="1"/>
  <c r="E40" i="1"/>
  <c r="E41" i="1" s="1"/>
  <c r="J23" i="1"/>
  <c r="J43" i="1" s="1"/>
  <c r="M22" i="1"/>
  <c r="M23" i="1" s="1"/>
  <c r="K22" i="1"/>
  <c r="K23" i="1" s="1"/>
  <c r="K43" i="1" s="1"/>
  <c r="I22" i="1"/>
  <c r="I23" i="1" s="1"/>
  <c r="I43" i="1" s="1"/>
  <c r="R22" i="1"/>
  <c r="V15" i="1"/>
  <c r="V23" i="1" s="1"/>
  <c r="C23" i="1"/>
  <c r="C42" i="1" s="1"/>
  <c r="B22" i="1"/>
  <c r="B23" i="1" s="1"/>
  <c r="B42" i="1" s="1"/>
  <c r="P22" i="1"/>
  <c r="P23" i="1" s="1"/>
  <c r="P43" i="1" s="1"/>
  <c r="V41" i="1"/>
  <c r="R23" i="1"/>
  <c r="W15" i="1"/>
  <c r="W23" i="1" s="1"/>
  <c r="O23" i="1"/>
  <c r="O43" i="1" s="1"/>
  <c r="E22" i="1"/>
  <c r="E23" i="1" s="1"/>
  <c r="E42" i="1" s="1"/>
  <c r="U22" i="1"/>
  <c r="U23" i="1" s="1"/>
  <c r="U43" i="1" s="1"/>
  <c r="W41" i="1"/>
  <c r="H40" i="1"/>
  <c r="H41" i="1" s="1"/>
  <c r="H43" i="1" s="1"/>
  <c r="D214" i="2"/>
  <c r="E16" i="2"/>
  <c r="D179" i="2" s="1"/>
  <c r="Z23" i="1"/>
  <c r="Q23" i="1"/>
  <c r="S23" i="1"/>
  <c r="R41" i="1"/>
  <c r="S43" i="1"/>
  <c r="T41" i="1"/>
  <c r="T43" i="1" s="1"/>
  <c r="D23" i="1"/>
  <c r="D42" i="1" s="1"/>
  <c r="X37" i="1"/>
  <c r="W43" i="1" l="1"/>
  <c r="Q43" i="1"/>
  <c r="V43" i="1"/>
  <c r="R43" i="1"/>
  <c r="E179" i="2"/>
  <c r="X40" i="1"/>
  <c r="X41" i="1" s="1"/>
  <c r="X43" i="1" s="1"/>
  <c r="Y37" i="1"/>
  <c r="Y40" i="1" l="1"/>
  <c r="Y41" i="1" s="1"/>
  <c r="Y43" i="1" s="1"/>
  <c r="Z37" i="1"/>
  <c r="Z40" i="1" s="1"/>
  <c r="Z41" i="1" s="1"/>
  <c r="Z42" i="1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<sst xmlns="http://schemas.openxmlformats.org/spreadsheetml/2006/main" count="1980" uniqueCount="376">
  <si>
    <t>MINISTERIO DE RELACIONES EXTERIORES</t>
  </si>
  <si>
    <t>DIRECCIÓN GENERAL DE PASAPORTES</t>
  </si>
  <si>
    <t>DEPARTAMENTO FINANCIERO</t>
  </si>
  <si>
    <t xml:space="preserve"> </t>
  </si>
  <si>
    <t>Balance General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</si>
  <si>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</si>
  <si>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</si>
  <si>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</si>
  <si>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</si>
  <si>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</si>
  <si>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</si>
  <si>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</si>
  <si>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</si>
  <si>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</si>
  <si>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</si>
  <si>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</si>
  <si>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</si>
  <si>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</si>
  <si>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</si>
  <si>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</si>
  <si>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</si>
  <si>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</si>
  <si>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</si>
  <si>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</si>
  <si>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</si>
  <si>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</si>
  <si>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</si>
  <si>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</si>
  <si>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</si>
  <si>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</si>
  <si>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</si>
  <si>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</si>
  <si>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</si>
  <si>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</si>
  <si>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</si>
  <si>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</si>
  <si>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</si>
  <si>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</si>
  <si>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</si>
  <si>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</si>
  <si>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</si>
  <si>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</si>
  <si>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</si>
  <si>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</si>
  <si>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</si>
  <si>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</si>
  <si>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</si>
  <si>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Revisado por:</t>
  </si>
  <si>
    <t xml:space="preserve">Lic. Manuel Gregorio Florián </t>
  </si>
  <si>
    <t>Al 31/01/2023</t>
  </si>
  <si>
    <t>Expresado en pesos Dominicanos</t>
  </si>
  <si>
    <t>DIRECCION GENERAL DE PASAPORTES</t>
  </si>
  <si>
    <t>DIVISION DE CONTABILIDAD</t>
  </si>
  <si>
    <t>(VALORES EN RD$)</t>
  </si>
  <si>
    <t>CTA</t>
  </si>
  <si>
    <t>CONTABLE</t>
  </si>
  <si>
    <t>CTA.</t>
  </si>
  <si>
    <t>INGRESOS</t>
  </si>
  <si>
    <t>100-2087</t>
  </si>
  <si>
    <t>I101</t>
  </si>
  <si>
    <t>PRESUPUESTO DISPONIBLE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</si>
  <si>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</si>
  <si>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</si>
  <si>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</si>
  <si>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</si>
  <si>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</si>
  <si>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</si>
  <si>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</si>
  <si>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</si>
  <si>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</si>
  <si>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</si>
  <si>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</si>
  <si>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</si>
  <si>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</si>
  <si>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>510101000100010001</t>
  </si>
  <si>
    <t>SUELDO FIJO</t>
  </si>
  <si>
    <t>51010100020001</t>
  </si>
  <si>
    <t>SUELDO PERSONAL CONTRATADO</t>
  </si>
  <si>
    <t>51010100020003</t>
  </si>
  <si>
    <t>SUPLENCIAS</t>
  </si>
  <si>
    <t>51010100020004</t>
  </si>
  <si>
    <t>PERSONAL SERVICIOS ESPECIALES</t>
  </si>
  <si>
    <t>51010100070001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</si>
  <si>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</si>
  <si>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</si>
  <si>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</si>
  <si>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</si>
  <si>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510101000700030001</t>
  </si>
  <si>
    <t>SUELDO 13</t>
  </si>
  <si>
    <t>510101000700040001</t>
  </si>
  <si>
    <t>PRESTACIONES LABORALES</t>
  </si>
  <si>
    <t>PRESTACIONES LABORALES POR DESVINCULACION</t>
  </si>
  <si>
    <t>PROPORCION DE VACACIONES</t>
  </si>
  <si>
    <t>COMP. HORAS EXTRAORDINARIAS</t>
  </si>
  <si>
    <t>COMP. HORAS EXTRAORDINARIAS FIN DE AÑO</t>
  </si>
  <si>
    <t>510101000300020005</t>
  </si>
  <si>
    <t>PRIMA DE TRANSPORTE</t>
  </si>
  <si>
    <t>510101000300020006</t>
  </si>
  <si>
    <t>COMP. SERVICIO DE SEGURIDAD</t>
  </si>
  <si>
    <t>510101000300020009</t>
  </si>
  <si>
    <t>COMP. POR RESULTADOS</t>
  </si>
  <si>
    <t>510101000300020015</t>
  </si>
  <si>
    <t>BONOS POR DESEMPEÑO</t>
  </si>
  <si>
    <t>BENEFICIO ACUERDO DE DESEMPEÑO</t>
  </si>
  <si>
    <t>GASTOS DE REPRESENTACION</t>
  </si>
  <si>
    <t>51010100080001</t>
  </si>
  <si>
    <t>DIETAS EN EL PAIS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</si>
  <si>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</si>
  <si>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</si>
  <si>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</si>
  <si>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</si>
  <si>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</si>
  <si>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</si>
  <si>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</si>
  <si>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</si>
  <si>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</si>
  <si>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</si>
  <si>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510102000100010004</t>
  </si>
  <si>
    <t>TELEFAX Y CORREO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</si>
  <si>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</si>
  <si>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</si>
  <si>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</si>
  <si>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</si>
  <si>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</si>
  <si>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</si>
  <si>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</si>
  <si>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</si>
  <si>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510102000100030001</t>
  </si>
  <si>
    <t>PUBLICIDAD Y PROPAGANDA</t>
  </si>
  <si>
    <t>PUBLICACIONES DE AVISOS OFICIALES</t>
  </si>
  <si>
    <t>510102000100030002</t>
  </si>
  <si>
    <t>IMPRESIÓN Y ENCUADERNACION</t>
  </si>
  <si>
    <t>510102000100040001</t>
  </si>
  <si>
    <t>VIATICOS DENTRO DEL PAIS</t>
  </si>
  <si>
    <t>510102000100040002</t>
  </si>
  <si>
    <t>VIATICOS FUERA DEL PAIS</t>
  </si>
  <si>
    <t>510102000100050001</t>
  </si>
  <si>
    <t>PASAJE Y GASTOS DE TRANSPORTE</t>
  </si>
  <si>
    <t>510102000100050002</t>
  </si>
  <si>
    <t>FLETE</t>
  </si>
  <si>
    <t>510102000100050004</t>
  </si>
  <si>
    <t>PEAJE</t>
  </si>
  <si>
    <t>510102000100060001</t>
  </si>
  <si>
    <t>ALQUILERES Y RENTA DE EDIFICIOS</t>
  </si>
  <si>
    <t>ALQUILER DE EQUIPOS DE COMPUTACION</t>
  </si>
  <si>
    <t>ALQUILERES DE EQUIPOS DE COMUNICACIÓN</t>
  </si>
  <si>
    <t>ALQUILER DE EQUIPOS DE OFICINA Y MUEBLES</t>
  </si>
  <si>
    <t>510102000100060008</t>
  </si>
  <si>
    <t>ALQ. EQUIPOS DE TRANSPORTE, TRACCION Y ELEV.</t>
  </si>
  <si>
    <t>510102000100069999</t>
  </si>
  <si>
    <t>OTROS ALQUILERES</t>
  </si>
  <si>
    <t>LICENCIAS DE INFORMATICAS</t>
  </si>
  <si>
    <t>SEGURO DE BIENES INMUEBLES E INFRAESTRUCTURA</t>
  </si>
  <si>
    <t>510102000100070002</t>
  </si>
  <si>
    <t>SEGURO DE BIENES MUEBLES</t>
  </si>
  <si>
    <t>510102000100070003</t>
  </si>
  <si>
    <t>SEGUROS DE PERSONAS</t>
  </si>
  <si>
    <t>510102000100080001</t>
  </si>
  <si>
    <t>CONTRATACIONES DE OBRAS MENORES</t>
  </si>
  <si>
    <t>510102000100090003</t>
  </si>
  <si>
    <t>SERV. ESP. DE MANTENIMIENTO Y REP.</t>
  </si>
  <si>
    <t>MANT. Y REP. OBRAS CIVILES EN INST.</t>
  </si>
  <si>
    <t>510102000100080004</t>
  </si>
  <si>
    <t xml:space="preserve"> MANTENIMIENTO Y REP.INSTALACIONES ELECTRICAS</t>
  </si>
  <si>
    <t>SERV. DE PINTURA Y DERIVADOS CON FIN DE HIG. Y EMB.</t>
  </si>
  <si>
    <t>510102000100090005</t>
  </si>
  <si>
    <t>MANT. Y REPARACION DE EQUIPOS EDUCACIONAL</t>
  </si>
  <si>
    <t>MANT. Y REPARACION DE EQUIPOS DE COMP-</t>
  </si>
  <si>
    <t>MANT. Y REPARACION DE EQUIPOS DE OFICINA Y MUEBLES</t>
  </si>
  <si>
    <t>510102000100090006</t>
  </si>
  <si>
    <t>MANT. Y REPARACION DE EQUIPOS SANITARIOS Y DE LAB.</t>
  </si>
  <si>
    <t>510102000100090008</t>
  </si>
  <si>
    <t>MANT. Y REPARACION DE EQUIPOS DE TRANSP-, TRACC. Y ELEV.</t>
  </si>
  <si>
    <t>SERVICIOS DE MANT. REP., DESMONTE E INST.</t>
  </si>
  <si>
    <t>510102000109990002</t>
  </si>
  <si>
    <t>COMISIONES Y GASTOS BANCARIOS</t>
  </si>
  <si>
    <t>SERVICIOS SANITARIOS MEDICOS Y VETERINARIOS</t>
  </si>
  <si>
    <t>510102000109990004</t>
  </si>
  <si>
    <t>SERVICIOS FUNERARIOS Y GASTOS CONEXOS</t>
  </si>
  <si>
    <t>510102000100020006</t>
  </si>
  <si>
    <t>FUMIGACION</t>
  </si>
  <si>
    <t>510102000100020007</t>
  </si>
  <si>
    <t>LAVANDERIA</t>
  </si>
  <si>
    <t>510102000100020008</t>
  </si>
  <si>
    <t>LIMPIEZA E HIGIENE</t>
  </si>
  <si>
    <t>510102000109990009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</si>
  <si>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</si>
  <si>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</si>
  <si>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</si>
  <si>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</si>
  <si>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</si>
  <si>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</si>
  <si>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510102000109990006</t>
  </si>
  <si>
    <t>SERVICIOS TECNICOS PROFESIONALES</t>
  </si>
  <si>
    <t>510102000109990007</t>
  </si>
  <si>
    <t>IMPUESTOS</t>
  </si>
  <si>
    <t>TASAS 10%</t>
  </si>
  <si>
    <t>TASAS 5%</t>
  </si>
  <si>
    <t>TASAS 18%</t>
  </si>
  <si>
    <t>OTROS GASTOS POR INDEMNIZACIONES Y COMPENSACIONES</t>
  </si>
  <si>
    <t>OTRAS CONTRATACIONES DE SERVICIOS</t>
  </si>
  <si>
    <t>SERVICIOS DE ALIMENTACION</t>
  </si>
  <si>
    <t>SERVICIOS DE CATERING</t>
  </si>
  <si>
    <t>MATERIALES Y SUMINISTROS</t>
  </si>
  <si>
    <t>510102000200010001</t>
  </si>
  <si>
    <t>ALIMENTOS Y BEBIDAS PARA PERSONAS</t>
  </si>
  <si>
    <t>510102000200010006</t>
  </si>
  <si>
    <t>PRODUCTOS AGROFORESTALES Y P.</t>
  </si>
  <si>
    <t>510102000200010007</t>
  </si>
  <si>
    <t>MADERA, CORCHO Y SUS MANUFACTURAS</t>
  </si>
  <si>
    <t>510102000200020001</t>
  </si>
  <si>
    <t>HILADOS Y TELAS</t>
  </si>
  <si>
    <t>510102000200020002</t>
  </si>
  <si>
    <t>ACABADOS TEXTILES</t>
  </si>
  <si>
    <t>510102000200020003</t>
  </si>
  <si>
    <t>PRENDAS DE VESTIR</t>
  </si>
  <si>
    <t>510102000200020004</t>
  </si>
  <si>
    <t>CALZADO</t>
  </si>
  <si>
    <t>510102000200030001</t>
  </si>
  <si>
    <t>PAPEL DE ESCRITORIO</t>
  </si>
  <si>
    <t>510102000200030002</t>
  </si>
  <si>
    <t>PRODUCTOS DE PAPEL Y CARTON</t>
  </si>
  <si>
    <t>510102000200030003</t>
  </si>
  <si>
    <t>PRODUCTOS DE ARTES GRAFICAS</t>
  </si>
  <si>
    <t>510102000200030004</t>
  </si>
  <si>
    <t>LIBROS, REVISTAS Y PERIODICOS</t>
  </si>
  <si>
    <t>510102000200030006</t>
  </si>
  <si>
    <t>ESPECIES TIMBRADAS</t>
  </si>
  <si>
    <t>510102000200040001</t>
  </si>
  <si>
    <t>PRODUCTOS MEDICOS PARA USO HUMANO</t>
  </si>
  <si>
    <t>510102000200050001</t>
  </si>
  <si>
    <t>CUEROS Y PIELES</t>
  </si>
  <si>
    <t>510102000200050002</t>
  </si>
  <si>
    <t>ARTICULOS DE CUERO</t>
  </si>
  <si>
    <t>510102000200050003</t>
  </si>
  <si>
    <t>LLANTAS Y NEUMATICOS</t>
  </si>
  <si>
    <t>510102000200050004</t>
  </si>
  <si>
    <t>ARTICULOS DE CAUCHO</t>
  </si>
  <si>
    <t>510102000200050005</t>
  </si>
  <si>
    <t>ARTICULOS DE PLASTICOS</t>
  </si>
  <si>
    <t>510102000200060001</t>
  </si>
  <si>
    <t>PRODUCTOS DE CEMENTO</t>
  </si>
  <si>
    <t>PRODUCTOS DE CAL</t>
  </si>
  <si>
    <t>510102000200060004</t>
  </si>
  <si>
    <t>PRODUCTOS DE YESO</t>
  </si>
  <si>
    <t>510102000200060006</t>
  </si>
  <si>
    <t>PRODUCTOS DE VIDRIO</t>
  </si>
  <si>
    <t>510102000200060007</t>
  </si>
  <si>
    <t>PRODUCTOS DE LOZA</t>
  </si>
  <si>
    <t>510102000200060008</t>
  </si>
  <si>
    <t>PRODUCTOS DE PORCELANA</t>
  </si>
  <si>
    <t>510102000200060009</t>
  </si>
  <si>
    <t>PRODUCTOS FERROSOS</t>
  </si>
  <si>
    <t>5101020002000600011</t>
  </si>
  <si>
    <t>ESTRUCTURAS METALICAS</t>
  </si>
  <si>
    <t>510102000200060003</t>
  </si>
  <si>
    <t>HERRAMIENTAS MENORES</t>
  </si>
  <si>
    <t>PRODUCTO METALICOS</t>
  </si>
  <si>
    <t>OTROS PRODUCTOS METALICOS</t>
  </si>
  <si>
    <t>MINERALES METALIFEROS</t>
  </si>
  <si>
    <t>CARBON MINERAL</t>
  </si>
  <si>
    <t>510102000200040003</t>
  </si>
  <si>
    <t>GASOLINA</t>
  </si>
  <si>
    <t>510102000200040004</t>
  </si>
  <si>
    <t>GASOIL</t>
  </si>
  <si>
    <t>510102000200040006</t>
  </si>
  <si>
    <t>GAS GLP</t>
  </si>
  <si>
    <t>510102000200040007</t>
  </si>
  <si>
    <t>ACEITE Y GRASA</t>
  </si>
  <si>
    <t>510102000200040008</t>
  </si>
  <si>
    <t>LUBRICANTES</t>
  </si>
  <si>
    <t>PRODUCTO EXPLOSIVOS Y PIROTECNIA</t>
  </si>
  <si>
    <t>510102000200040012</t>
  </si>
  <si>
    <t>PRODUCTOS QUIMICOS DE USO PERSONAL</t>
  </si>
  <si>
    <t>510102000200040014</t>
  </si>
  <si>
    <t>INCECTICIDAS, FUMIGANTES Y OTROS</t>
  </si>
  <si>
    <t>510102000200040015</t>
  </si>
  <si>
    <t>PINTURAS, BARNICES</t>
  </si>
  <si>
    <t>OTROS PRODUCTO QUIMICOS Y CONEXO</t>
  </si>
  <si>
    <t>510102000200070001</t>
  </si>
  <si>
    <t>MATERIALES DE LIMPIEZA</t>
  </si>
  <si>
    <t>MATERIALES DE LIMPIEZA PERSONAL</t>
  </si>
  <si>
    <t>510102000200070002</t>
  </si>
  <si>
    <t>UTILES DE ESCRITORIO, OFICINA Y ENSEÑANZAS</t>
  </si>
  <si>
    <t>UTILES MENORES MEDICO QUIRURGICO Y DE LABORATORIO</t>
  </si>
  <si>
    <t>510102000200070005</t>
  </si>
  <si>
    <t>UTILES DE COCINA</t>
  </si>
  <si>
    <t>510102000200070006</t>
  </si>
  <si>
    <t>PRODUCTOS ELECTRICOS Y AFINES</t>
  </si>
  <si>
    <t>510102000200070008</t>
  </si>
  <si>
    <t>OTROS REPUESTOS Y ACCESORIOS</t>
  </si>
  <si>
    <t>ACCESORIOS</t>
  </si>
  <si>
    <t>510102000200070999</t>
  </si>
  <si>
    <t>UTILES DIVERSOS</t>
  </si>
  <si>
    <t>PRODUCT. Y UTILES VARIOS P/ACT. FESTIVAS</t>
  </si>
  <si>
    <t>PRODUCTOS Y UTILES DE DEFENSA NACIONAL</t>
  </si>
  <si>
    <t>PRODUCTO Y UTILES DIVERSOS</t>
  </si>
  <si>
    <t>TRANSFERENCIAS CORRIENTES AL SECTOR PUBLICO</t>
  </si>
  <si>
    <t>51040100020001</t>
  </si>
  <si>
    <t>INDEMNIZACION LABORAL</t>
  </si>
  <si>
    <t>51040100020002</t>
  </si>
  <si>
    <t>AYUDAS Y DONACIONES PROGRAMADAS. A HOG. Y PERSONAS</t>
  </si>
  <si>
    <t>51040100020007</t>
  </si>
  <si>
    <t>AYUDAS Y DON. OCASIONALES A HOG. Y PERS.</t>
  </si>
  <si>
    <t>BECAS Y VIAJES DE ESTUDIO</t>
  </si>
  <si>
    <t>51040100020009</t>
  </si>
  <si>
    <t>BECAS EXTRANJERAS</t>
  </si>
  <si>
    <t>TRANSFERENCIAS CORRIENTES A EMPRESAS PRIVADAS</t>
  </si>
  <si>
    <t>TRANSFERENCIAS CORRIENTES A ASOC. S/FINES DE LUCRO</t>
  </si>
  <si>
    <t>TRANSF. CORRIENTE OCAS. A ASOC.</t>
  </si>
  <si>
    <t>DISMINUCIÓN DE CUENTAS POR PAGAR A CORTO PLAZO</t>
  </si>
  <si>
    <t>DISMINUCIÓN DE OTROS PASIVOS CONTINGENTES</t>
  </si>
  <si>
    <t>5101990001</t>
  </si>
  <si>
    <t>TRANSFER. CORRIENTE A EMP. PUBL. NO FIN.</t>
  </si>
  <si>
    <t>GASTOS DE DEPRECIACION</t>
  </si>
  <si>
    <t>PARA CERRAR LOS GASTOS OPERACIONALES</t>
  </si>
  <si>
    <t>UTILIDAD DEL PERIODO</t>
  </si>
  <si>
    <t>PARA CERRAR LA CTA DE RESUMEN DE INGRESOS Y GASTOS</t>
  </si>
  <si>
    <t>PARA TRANSFERIR LA UTILIDAD DEL PERIODO A LA CTA DE PATRIMONIO</t>
  </si>
  <si>
    <t>TOTALES</t>
  </si>
  <si>
    <t>CTA. CONTABLE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</si>
  <si>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</si>
  <si>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</si>
  <si>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</si>
  <si>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</si>
  <si>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</si>
  <si>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</si>
  <si>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</si>
  <si>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</si>
  <si>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</si>
  <si>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</si>
  <si>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</si>
  <si>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</si>
  <si>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</si>
  <si>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</si>
  <si>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</si>
  <si>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</si>
  <si>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</si>
  <si>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</si>
  <si>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</si>
  <si>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</si>
  <si>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</si>
  <si>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</si>
  <si>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</si>
  <si>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ACCESORIO PARA EDIFICACIONES RESIDENCIALES Y NO RESIDENCIALES</t>
  </si>
  <si>
    <t>OBRAS EN EDIFICACION</t>
  </si>
  <si>
    <t>1206030005</t>
  </si>
  <si>
    <t>OBRAS PARA EDIFICACIONES NO RESIDENCIALES</t>
  </si>
  <si>
    <t>1206030008</t>
  </si>
  <si>
    <t>SUPERVISION E INPECCION DE OBRA EN EDIF.</t>
  </si>
  <si>
    <t>PREPARADO POR:</t>
  </si>
  <si>
    <t>Dayrobi Ozoria Medina</t>
  </si>
  <si>
    <t>Enc. Div. Contabilidad</t>
  </si>
  <si>
    <t>ESTADO DE RESULTADOS</t>
  </si>
  <si>
    <t>TOTAL PERIODO 2023 ENERO</t>
  </si>
  <si>
    <t>REVISADO POR:</t>
  </si>
  <si>
    <t>Lic. Manuel Florian Labourt</t>
  </si>
  <si>
    <t>Enc. Departamento Financiero</t>
  </si>
  <si>
    <t>GASTOS FINANCIEROS (COMISIONES BANCARIAS)</t>
  </si>
  <si>
    <t>Lic. Dayrobi Ozoria Medina</t>
  </si>
  <si>
    <t>Enc. Division Contabilidad</t>
  </si>
  <si>
    <t>Encargado Departamento Financiero</t>
  </si>
  <si>
    <t>A3211101</t>
  </si>
  <si>
    <t>APERTURA CAJA CHICA</t>
  </si>
  <si>
    <t>Presupuesto disponible</t>
  </si>
  <si>
    <t>TOTAL PERIODO 2023 FEBRERO</t>
  </si>
  <si>
    <t>TOTAL</t>
  </si>
  <si>
    <t>Al 28/02/2023</t>
  </si>
  <si>
    <t>TOTAL PERIODO 2023 MARZO</t>
  </si>
  <si>
    <t>Al 31/03/2023</t>
  </si>
  <si>
    <t>TOTAL PERIODO 2023 ABRIL</t>
  </si>
  <si>
    <t>MANT. Y REP. DE EQUIPOS DE TRANSPORTE</t>
  </si>
  <si>
    <t>SUELDOS AL PERSONAL PROBATORIO</t>
  </si>
  <si>
    <t>SUELDOS AL PERSONAL TEMPORAL</t>
  </si>
  <si>
    <t>Al 30/04/2023</t>
  </si>
  <si>
    <t>TOTAL PERIODO 2023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</si>
</sst>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39" fontId="0" fillId="0" borderId="0" xfId="0" applyNumberFormat="1"/>
    <xf numFmtId="164" fontId="0" fillId="0" borderId="0" xfId="1" applyFont="1" applyAlignment="1">
      <alignment horizontal="center"/>
    </xf>
    <xf numFmtId="39" fontId="0" fillId="0" borderId="0" xfId="1" applyNumberFormat="1" applyFont="1" applyAlignment="1">
      <alignment horizontal="center"/>
    </xf>
    <xf numFmtId="0" fontId="3" fillId="2" borderId="0" xfId="0" applyFont="1" applyFill="1"/>
    <xf numFmtId="164" fontId="3" fillId="2" borderId="0" xfId="1" applyFont="1" applyFill="1"/>
    <xf numFmtId="164" fontId="0" fillId="2" borderId="0" xfId="1" applyFont="1" applyFill="1"/>
    <xf numFmtId="164" fontId="0" fillId="3" borderId="0" xfId="1" applyFont="1" applyFill="1"/>
    <xf numFmtId="39" fontId="0" fillId="3" borderId="0" xfId="1" applyNumberFormat="1" applyFont="1" applyFill="1"/>
    <xf numFmtId="0" fontId="0" fillId="3" borderId="0" xfId="0" applyFill="1"/>
    <xf numFmtId="39" fontId="0" fillId="0" borderId="0" xfId="1" applyNumberFormat="1" applyFont="1"/>
    <xf numFmtId="164" fontId="0" fillId="0" borderId="0" xfId="0" applyNumberFormat="1"/>
    <xf numFmtId="164" fontId="0" fillId="0" borderId="0" xfId="1" applyFont="1" applyFill="1"/>
    <xf numFmtId="39" fontId="3" fillId="2" borderId="0" xfId="1" applyNumberFormat="1" applyFont="1" applyFill="1"/>
    <xf numFmtId="0" fontId="0" fillId="4" borderId="0" xfId="0" applyFill="1"/>
    <xf numFmtId="164" fontId="3" fillId="2" borderId="1" xfId="1" applyFont="1" applyFill="1" applyBorder="1"/>
    <xf numFmtId="164" fontId="3" fillId="2" borderId="0" xfId="1" applyFont="1" applyFill="1" applyAlignment="1">
      <alignment horizontal="right"/>
    </xf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164" fontId="3" fillId="4" borderId="3" xfId="1" applyFont="1" applyFill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164" fontId="0" fillId="4" borderId="3" xfId="1" applyFont="1" applyFill="1" applyBorder="1"/>
    <xf numFmtId="164" fontId="0" fillId="0" borderId="3" xfId="1" applyFont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164" fontId="1" fillId="4" borderId="3" xfId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Font="1" applyBorder="1"/>
    <xf numFmtId="0" fontId="12" fillId="2" borderId="3" xfId="0" applyFont="1" applyFill="1" applyBorder="1" applyAlignment="1">
      <alignment horizontal="center" wrapText="1"/>
    </xf>
    <xf numFmtId="164" fontId="3" fillId="4" borderId="3" xfId="0" applyNumberFormat="1" applyFont="1" applyFill="1" applyBorder="1"/>
    <xf numFmtId="164" fontId="12" fillId="4" borderId="3" xfId="1" applyFont="1" applyFill="1" applyBorder="1"/>
    <xf numFmtId="0" fontId="0" fillId="4" borderId="3" xfId="0" applyFill="1" applyBorder="1" applyAlignment="1">
      <alignment wrapText="1"/>
    </xf>
    <xf numFmtId="4" fontId="0" fillId="4" borderId="3" xfId="0" applyNumberFormat="1" applyFill="1" applyBorder="1"/>
    <xf numFmtId="4" fontId="0" fillId="4" borderId="0" xfId="0" applyNumberFormat="1" applyFill="1"/>
    <xf numFmtId="164" fontId="4" fillId="4" borderId="3" xfId="1" applyFont="1" applyFill="1" applyBorder="1"/>
    <xf numFmtId="164" fontId="2" fillId="4" borderId="3" xfId="1" applyFont="1" applyFill="1" applyBorder="1"/>
    <xf numFmtId="164" fontId="2" fillId="0" borderId="3" xfId="1" applyFont="1" applyFill="1" applyBorder="1"/>
    <xf numFmtId="164" fontId="0" fillId="0" borderId="3" xfId="0" applyNumberFormat="1" applyBorder="1"/>
    <xf numFmtId="164" fontId="14" fillId="0" borderId="3" xfId="1" applyFont="1" applyFill="1" applyBorder="1"/>
    <xf numFmtId="164" fontId="12" fillId="0" borderId="0" xfId="1" applyFont="1" applyFill="1" applyBorder="1"/>
    <xf numFmtId="0" fontId="0" fillId="0" borderId="3" xfId="0" applyBorder="1" applyAlignment="1">
      <alignment horizontal="left"/>
    </xf>
    <xf numFmtId="164" fontId="0" fillId="0" borderId="0" xfId="1" applyFont="1" applyBorder="1"/>
    <xf numFmtId="49" fontId="0" fillId="0" borderId="3" xfId="0" applyNumberFormat="1" applyBorder="1" applyAlignment="1">
      <alignment horizontal="left"/>
    </xf>
    <xf numFmtId="164" fontId="2" fillId="0" borderId="0" xfId="1" applyFont="1" applyFill="1" applyBorder="1"/>
    <xf numFmtId="164" fontId="0" fillId="0" borderId="3" xfId="1" applyFont="1" applyFill="1" applyBorder="1"/>
    <xf numFmtId="0" fontId="0" fillId="4" borderId="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wrapText="1"/>
    </xf>
    <xf numFmtId="164" fontId="3" fillId="4" borderId="0" xfId="1" applyFont="1" applyFill="1" applyBorder="1"/>
    <xf numFmtId="0" fontId="0" fillId="0" borderId="0" xfId="0" applyAlignment="1">
      <alignment wrapText="1"/>
    </xf>
    <xf numFmtId="164" fontId="0" fillId="0" borderId="0" xfId="1" applyFont="1" applyFill="1" applyBorder="1"/>
    <xf numFmtId="164" fontId="3" fillId="0" borderId="0" xfId="1" applyFont="1" applyFill="1" applyBorder="1"/>
    <xf numFmtId="0" fontId="0" fillId="0" borderId="0" xfId="0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164" fontId="12" fillId="5" borderId="3" xfId="1" applyFont="1" applyFill="1" applyBorder="1" applyAlignment="1">
      <alignment horizontal="center" wrapText="1"/>
    </xf>
    <xf numFmtId="0" fontId="3" fillId="0" borderId="0" xfId="0" applyFont="1"/>
    <xf numFmtId="39" fontId="3" fillId="0" borderId="0" xfId="1" applyNumberFormat="1" applyFont="1" applyAlignment="1">
      <alignment horizontal="center"/>
    </xf>
    <xf numFmtId="39" fontId="3" fillId="2" borderId="6" xfId="1" applyNumberFormat="1" applyFont="1" applyFill="1" applyBorder="1"/>
    <xf numFmtId="164" fontId="3" fillId="2" borderId="7" xfId="1" applyFont="1" applyFill="1" applyBorder="1"/>
    <xf numFmtId="164" fontId="3" fillId="2" borderId="6" xfId="1" applyFont="1" applyFill="1" applyBorder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4" fontId="12" fillId="2" borderId="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4" borderId="4" xfId="0" applyFont="1" applyFill="1" applyBorder="1" applyAlignment="1">
      <alignment horizontal="right" wrapText="1"/>
    </xf>
    <xf numFmtId="0" fontId="13" fillId="4" borderId="5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970574</xdr:colOff>
      <xdr:row>4</xdr:row>
      <xdr:rowOff>32412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7989E4-F2FC-480C-AA10-313079AE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1531098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F90E989-2356-4C64-8817-E4AEFF76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15962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753929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380B4B-779E-4D0C-8F9E-0B4244F8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1363529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694305-2DBC-4CBF-BA5B-B7792DB63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2189029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1122974</xdr:colOff>
      <xdr:row>4</xdr:row>
      <xdr:rowOff>99087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A482330-5FD3-4876-95CB-258D0A8C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195916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6F91CE0-D2F3-4E74-9428-87481FC0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1073898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A2B129-E220-4B51-942A-FB9CEA6C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872191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0978070-E203-4708-AD0C-A492FB7A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0</xdr:col>
      <xdr:colOff>1159622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07D391D-F8AF-473F-9989-28F459F9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115962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1</xdr:col>
      <xdr:colOff>600075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B9883DD-7757-4407-95ED-477EF67A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7" ht="15.75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7" ht="15.75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t="s">
        <v>3</v>
      </c>
    </row>
    <row r="4" spans="1:27" x14ac:dyDescent="0.2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7" x14ac:dyDescent="0.25">
      <c r="A5" s="69" t="s">
        <v>49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7" x14ac:dyDescent="0.25">
      <c r="A6" s="69" t="s">
        <v>50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102731943.90000001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569955896.16999996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22698626.18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695386466.24999988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608264980.53999996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201114052.96000001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49679197.359999999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423979354.91999996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1119365821.1699998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</row>
    <row r="28" spans="1:28" x14ac:dyDescent="0.25">
      <c r="A28" t="s">
        <v>34</v>
      </c>
      <c r="Z28" s="13">
        <v>16530605.24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+Z29+Z27+Z28</f>
        <v>16530605.24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16530605.24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-226215199.28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1102835215.9299998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1119365821.1699998</v>
      </c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9" spans="1:1" x14ac:dyDescent="0.25">
      <c r="A49" t="s">
        <v>47</v>
      </c>
    </row>
    <row r="51" spans="1:1" x14ac:dyDescent="0.25">
      <c r="A51" s="19" t="s">
        <v>48</v>
      </c>
    </row>
    <row r="52" spans="1:1" x14ac:dyDescent="0.25">
      <c r="A52" s="61" t="s">
        <v>361</v>
      </c>
    </row>
    <row r="263" spans="27:27" x14ac:dyDescent="0.25">
      <c r="AA263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1" right="1" top="1" bottom="1" header="0.5" footer="0.5"/>
  <pageSetup paperSize="9" scale="88" fitToHeight="0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workbookViewId="0">
      <selection activeCell="Z9" sqref="Z9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7" ht="15.75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7" ht="15.75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t="s">
        <v>3</v>
      </c>
    </row>
    <row r="4" spans="1:27" x14ac:dyDescent="0.2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7" x14ac:dyDescent="0.25">
      <c r="A5" s="69" t="s">
        <v>374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7" x14ac:dyDescent="0.25">
      <c r="A6" s="69" t="s">
        <v>50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/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/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/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0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/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/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/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/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0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0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/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0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0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1466509359.3099997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-1466509359.3099997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26" sqref="D2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7" t="s">
        <v>51</v>
      </c>
      <c r="B1" s="77"/>
      <c r="C1" s="77"/>
      <c r="D1" s="77"/>
      <c r="E1" s="77"/>
    </row>
    <row r="2" spans="1:7" ht="18" x14ac:dyDescent="0.25">
      <c r="A2" s="78" t="s">
        <v>2</v>
      </c>
      <c r="B2" s="78"/>
      <c r="C2" s="78"/>
      <c r="D2" s="78"/>
      <c r="E2" s="78"/>
    </row>
    <row r="3" spans="1:7" ht="15.75" x14ac:dyDescent="0.25">
      <c r="A3" s="79" t="s">
        <v>52</v>
      </c>
      <c r="B3" s="79"/>
      <c r="C3" s="79"/>
      <c r="D3" s="79"/>
      <c r="E3" s="79"/>
    </row>
    <row r="4" spans="1:7" x14ac:dyDescent="0.25">
      <c r="A4" s="69" t="s">
        <v>353</v>
      </c>
      <c r="B4" s="69"/>
      <c r="C4" s="69"/>
      <c r="D4" s="69"/>
      <c r="E4" s="69"/>
    </row>
    <row r="5" spans="1:7" x14ac:dyDescent="0.25">
      <c r="A5" s="69" t="s">
        <v>53</v>
      </c>
      <c r="B5" s="69"/>
      <c r="C5" s="69"/>
      <c r="D5" s="69"/>
      <c r="E5" s="69"/>
    </row>
    <row r="6" spans="1:7" x14ac:dyDescent="0.25">
      <c r="A6" s="72">
        <v>2023</v>
      </c>
      <c r="B6" s="72"/>
      <c r="C6" s="72"/>
      <c r="D6" s="72"/>
      <c r="E6" s="72"/>
    </row>
    <row r="8" spans="1:7" ht="39" customHeight="1" x14ac:dyDescent="0.25">
      <c r="A8" s="59" t="s">
        <v>54</v>
      </c>
      <c r="B8" s="75"/>
      <c r="C8" s="76"/>
      <c r="D8" s="60" t="s">
        <v>354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569955896.16999996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696584703.45000005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168250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373586.94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1267082436.5599999</v>
      </c>
    </row>
    <row r="16" spans="1:7" x14ac:dyDescent="0.25">
      <c r="A16" s="29"/>
      <c r="B16" s="29"/>
      <c r="C16" s="34" t="s">
        <v>72</v>
      </c>
      <c r="D16" s="35">
        <f>+D17+D43+D101+D156+D187</f>
        <v>35816705.269999996</v>
      </c>
      <c r="E16" s="35">
        <f>+D16</f>
        <v>35816705.269999996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34200083.119999997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1225000+19461384.53</f>
        <v>20686384.530000001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7159333.3300000001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86852.5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380000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159667.75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1886602.4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86975+1896531.98</f>
        <v>1983506.98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13475+263260.63</f>
        <v>276735.63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1616622.15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435191.82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9900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168250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915300.33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3" t="s">
        <v>71</v>
      </c>
      <c r="C171" s="7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3" t="s">
        <v>71</v>
      </c>
      <c r="C173" s="74"/>
      <c r="D173" s="43"/>
      <c r="E173" s="41"/>
      <c r="G173"/>
      <c r="H173"/>
      <c r="I173"/>
    </row>
    <row r="174" spans="1:9" s="2" customFormat="1" ht="18" customHeight="1" x14ac:dyDescent="0.25">
      <c r="A174" s="24"/>
      <c r="B174" s="73" t="s">
        <v>316</v>
      </c>
      <c r="C174" s="7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3" t="s">
        <v>39</v>
      </c>
      <c r="C176" s="74"/>
      <c r="D176" s="43"/>
      <c r="E176" s="24"/>
      <c r="G176"/>
      <c r="H176"/>
      <c r="I176"/>
    </row>
    <row r="177" spans="1:9" s="2" customFormat="1" ht="18" customHeight="1" x14ac:dyDescent="0.25">
      <c r="A177" s="24"/>
      <c r="B177" s="73" t="s">
        <v>316</v>
      </c>
      <c r="C177" s="7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0" t="s">
        <v>319</v>
      </c>
      <c r="C179" s="81"/>
      <c r="D179" s="44">
        <f>+E15-E16</f>
        <v>1231265731.29</v>
      </c>
      <c r="E179" s="44">
        <f>+E15-E16</f>
        <v>1231265731.29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2" t="s">
        <v>350</v>
      </c>
      <c r="B217" s="82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3" t="s">
        <v>351</v>
      </c>
      <c r="B220" s="83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4" t="s">
        <v>352</v>
      </c>
      <c r="B221" s="84"/>
      <c r="C221" s="84" t="s">
        <v>357</v>
      </c>
      <c r="D221" s="84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A1:E1"/>
    <mergeCell ref="A2:E2"/>
    <mergeCell ref="A3:E3"/>
    <mergeCell ref="A4:E4"/>
    <mergeCell ref="A5:E5"/>
    <mergeCell ref="A6:E6"/>
    <mergeCell ref="B176:C176"/>
    <mergeCell ref="B177:C177"/>
    <mergeCell ref="B174:C174"/>
    <mergeCell ref="B173:C173"/>
    <mergeCell ref="B171:C171"/>
    <mergeCell ref="B8:C8"/>
  </mergeCells>
  <pageMargins left="0.7" right="0.7" top="0.75" bottom="0.75" header="0.3" footer="0.3"/>
  <pageSetup paperSize="9" orientation="portrait" r:id="rId1"/>
  <ignoredErrors>
    <ignoredError sqref="A11:A15 A18:A23 A26:A3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9" sqref="C2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7" t="s">
        <v>51</v>
      </c>
      <c r="B1" s="77"/>
      <c r="C1" s="77"/>
      <c r="D1" s="77"/>
      <c r="E1" s="77"/>
    </row>
    <row r="2" spans="1:7" ht="18" x14ac:dyDescent="0.25">
      <c r="A2" s="78" t="s">
        <v>2</v>
      </c>
      <c r="B2" s="78"/>
      <c r="C2" s="78"/>
      <c r="D2" s="78"/>
      <c r="E2" s="78"/>
    </row>
    <row r="3" spans="1:7" ht="15.75" x14ac:dyDescent="0.25">
      <c r="A3" s="79" t="s">
        <v>52</v>
      </c>
      <c r="B3" s="79"/>
      <c r="C3" s="79"/>
      <c r="D3" s="79"/>
      <c r="E3" s="79"/>
    </row>
    <row r="4" spans="1:7" x14ac:dyDescent="0.25">
      <c r="A4" s="69" t="s">
        <v>353</v>
      </c>
      <c r="B4" s="69"/>
      <c r="C4" s="69"/>
      <c r="D4" s="69"/>
      <c r="E4" s="69"/>
    </row>
    <row r="5" spans="1:7" x14ac:dyDescent="0.25">
      <c r="A5" s="69" t="s">
        <v>53</v>
      </c>
      <c r="B5" s="69"/>
      <c r="C5" s="69"/>
      <c r="D5" s="69"/>
      <c r="E5" s="69"/>
    </row>
    <row r="6" spans="1:7" x14ac:dyDescent="0.25">
      <c r="A6" s="72">
        <v>2023</v>
      </c>
      <c r="B6" s="72"/>
      <c r="C6" s="72"/>
      <c r="D6" s="72"/>
      <c r="E6" s="72"/>
    </row>
    <row r="8" spans="1:7" ht="39" customHeight="1" x14ac:dyDescent="0.25">
      <c r="A8" s="59" t="s">
        <v>54</v>
      </c>
      <c r="B8" s="75"/>
      <c r="C8" s="76"/>
      <c r="D8" s="60" t="s">
        <v>365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502950027.20999998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717179136.29999995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308024.56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2127405.16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1222564593.23</v>
      </c>
    </row>
    <row r="16" spans="1:7" x14ac:dyDescent="0.25">
      <c r="A16" s="29"/>
      <c r="B16" s="29"/>
      <c r="C16" s="34" t="s">
        <v>72</v>
      </c>
      <c r="D16" s="35">
        <f>+D17+D43+D101+D156+D187</f>
        <v>71620398.010000005</v>
      </c>
      <c r="E16" s="35">
        <f>+D16</f>
        <v>71620398.010000005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33288114.790000003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19338217.86+1241666.66</f>
        <v>20579884.52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6942333.3300000001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>
        <v>91000</v>
      </c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88034.16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1862484.58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1872380.15+88158.34</f>
        <v>1960538.49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260181.37+13658.34</f>
        <v>273839.71000000002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12582283.220000001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151028.70000000001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59095.54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1401880.02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505411.27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8892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80000+72024.56</f>
        <v>152024.56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1554696.62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>
        <f>4070000+1270000</f>
        <v>5340000</v>
      </c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28340.11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114130.6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236000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926223.88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1713742.32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390367.6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25750000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25750000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3" t="s">
        <v>71</v>
      </c>
      <c r="C171" s="7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3" t="s">
        <v>71</v>
      </c>
      <c r="C173" s="74"/>
      <c r="D173" s="43"/>
      <c r="E173" s="41"/>
      <c r="G173"/>
      <c r="H173"/>
      <c r="I173"/>
    </row>
    <row r="174" spans="1:9" s="2" customFormat="1" ht="18" customHeight="1" x14ac:dyDescent="0.25">
      <c r="A174" s="24"/>
      <c r="B174" s="73" t="s">
        <v>316</v>
      </c>
      <c r="C174" s="7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3" t="s">
        <v>39</v>
      </c>
      <c r="C176" s="74"/>
      <c r="D176" s="43"/>
      <c r="E176" s="24"/>
      <c r="G176"/>
      <c r="H176"/>
      <c r="I176"/>
    </row>
    <row r="177" spans="1:9" s="2" customFormat="1" ht="18" customHeight="1" x14ac:dyDescent="0.25">
      <c r="A177" s="24"/>
      <c r="B177" s="73" t="s">
        <v>316</v>
      </c>
      <c r="C177" s="7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0" t="s">
        <v>319</v>
      </c>
      <c r="C179" s="81"/>
      <c r="D179" s="44">
        <f>+E15-E16</f>
        <v>1150944195.22</v>
      </c>
      <c r="E179" s="44">
        <f>+E15-E16</f>
        <v>1150944195.22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2" t="s">
        <v>350</v>
      </c>
      <c r="B217" s="82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3" t="s">
        <v>351</v>
      </c>
      <c r="B220" s="83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4" t="s">
        <v>352</v>
      </c>
      <c r="B221" s="84"/>
      <c r="C221" s="84" t="s">
        <v>357</v>
      </c>
      <c r="D221" s="84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9" workbookViewId="0">
      <selection activeCell="AB30" sqref="AB30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7" ht="15.75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7" ht="15.75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t="s">
        <v>3</v>
      </c>
    </row>
    <row r="4" spans="1:27" x14ac:dyDescent="0.2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7" x14ac:dyDescent="0.25">
      <c r="A5" s="69" t="s">
        <v>367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7" x14ac:dyDescent="0.25">
      <c r="A6" s="69" t="s">
        <v>50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82413051.189999998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100-2087 F'!D10</f>
        <v>502950027.20999998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21148121.199999999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606511199.60000002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-188516536.56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-49090047.579999998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846028742.37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1452539941.97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5000</v>
      </c>
    </row>
    <row r="28" spans="1:28" x14ac:dyDescent="0.25">
      <c r="A28" t="s">
        <v>34</v>
      </c>
      <c r="Z28" s="3">
        <v>11776358.359999999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11781358.359999999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11781358.359999999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111708168.40000001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1440758583.6099999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1452539941.9699998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7" sqref="C2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7" t="s">
        <v>51</v>
      </c>
      <c r="B1" s="77"/>
      <c r="C1" s="77"/>
      <c r="D1" s="77"/>
      <c r="E1" s="77"/>
    </row>
    <row r="2" spans="1:7" ht="18" x14ac:dyDescent="0.25">
      <c r="A2" s="78" t="s">
        <v>2</v>
      </c>
      <c r="B2" s="78"/>
      <c r="C2" s="78"/>
      <c r="D2" s="78"/>
      <c r="E2" s="78"/>
    </row>
    <row r="3" spans="1:7" ht="15.75" x14ac:dyDescent="0.25">
      <c r="A3" s="79" t="s">
        <v>52</v>
      </c>
      <c r="B3" s="79"/>
      <c r="C3" s="79"/>
      <c r="D3" s="79"/>
      <c r="E3" s="79"/>
    </row>
    <row r="4" spans="1:7" x14ac:dyDescent="0.25">
      <c r="A4" s="69" t="s">
        <v>353</v>
      </c>
      <c r="B4" s="69"/>
      <c r="C4" s="69"/>
      <c r="D4" s="69"/>
      <c r="E4" s="69"/>
    </row>
    <row r="5" spans="1:7" x14ac:dyDescent="0.25">
      <c r="A5" s="69" t="s">
        <v>53</v>
      </c>
      <c r="B5" s="69"/>
      <c r="C5" s="69"/>
      <c r="D5" s="69"/>
      <c r="E5" s="69"/>
    </row>
    <row r="6" spans="1:7" x14ac:dyDescent="0.25">
      <c r="A6" s="72">
        <v>2023</v>
      </c>
      <c r="B6" s="72"/>
      <c r="C6" s="72"/>
      <c r="D6" s="72"/>
      <c r="E6" s="72"/>
    </row>
    <row r="8" spans="1:7" ht="39" customHeight="1" x14ac:dyDescent="0.25">
      <c r="A8" s="59" t="s">
        <v>54</v>
      </c>
      <c r="B8" s="75"/>
      <c r="C8" s="76"/>
      <c r="D8" s="60" t="s">
        <v>368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491564306.67000002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11330135.35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1162024.57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27">
        <v>1544132.9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505600599.49000001</v>
      </c>
    </row>
    <row r="16" spans="1:7" x14ac:dyDescent="0.25">
      <c r="A16" s="29"/>
      <c r="B16" s="29"/>
      <c r="C16" s="34" t="s">
        <v>72</v>
      </c>
      <c r="D16" s="35">
        <f>+D17+D43+D101+D156+D187</f>
        <v>115882774.99000001</v>
      </c>
      <c r="E16" s="35">
        <f>+D16</f>
        <v>115882774.99000001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37507462.149999999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1349166.67+20189384.53</f>
        <v>21538551.200000003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8066000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91000.9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974000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796954.31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95655.92+2005477.17</f>
        <v>2101133.09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95790.83+2015575.31</f>
        <v>2111366.14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14840.83+271615.68</f>
        <v>286456.51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18424885.240000002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40325.93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36643.32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1829975.23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1906327.05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8645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80500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>
        <v>593560.6</v>
      </c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1136444.6399999999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53100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1090000.01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8213215.3799999999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2256698.08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1099000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59950427.600000001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56050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59558880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>
        <v>9440</v>
      </c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196257.6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129800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3" t="s">
        <v>71</v>
      </c>
      <c r="C171" s="7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3" t="s">
        <v>71</v>
      </c>
      <c r="C173" s="74"/>
      <c r="D173" s="43"/>
      <c r="E173" s="41"/>
      <c r="G173"/>
      <c r="H173"/>
      <c r="I173"/>
    </row>
    <row r="174" spans="1:9" s="2" customFormat="1" ht="18" customHeight="1" x14ac:dyDescent="0.25">
      <c r="A174" s="24"/>
      <c r="B174" s="73" t="s">
        <v>316</v>
      </c>
      <c r="C174" s="7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3" t="s">
        <v>39</v>
      </c>
      <c r="C176" s="74"/>
      <c r="D176" s="43"/>
      <c r="E176" s="24"/>
      <c r="G176"/>
      <c r="H176"/>
      <c r="I176"/>
    </row>
    <row r="177" spans="1:9" s="2" customFormat="1" ht="18" customHeight="1" x14ac:dyDescent="0.25">
      <c r="A177" s="24"/>
      <c r="B177" s="73" t="s">
        <v>316</v>
      </c>
      <c r="C177" s="7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0" t="s">
        <v>319</v>
      </c>
      <c r="C179" s="81"/>
      <c r="D179" s="44">
        <f>+E15+E16+D214</f>
        <v>625225067.19000006</v>
      </c>
      <c r="E179" s="44">
        <f>+D179</f>
        <v>625225067.19000006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3741692.71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>
        <v>3600026.05</v>
      </c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>
        <v>141666.66</v>
      </c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3741692.71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2" t="s">
        <v>350</v>
      </c>
      <c r="B217" s="82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3" t="s">
        <v>351</v>
      </c>
      <c r="B220" s="83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4" t="s">
        <v>352</v>
      </c>
      <c r="B221" s="84"/>
      <c r="C221" s="84" t="s">
        <v>357</v>
      </c>
      <c r="D221" s="84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5" sqref="A5:Z5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7" ht="15.75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7" ht="15.75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t="s">
        <v>3</v>
      </c>
    </row>
    <row r="4" spans="1:27" x14ac:dyDescent="0.2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7" x14ac:dyDescent="0.25">
      <c r="A5" s="69" t="s">
        <v>369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7" x14ac:dyDescent="0.25">
      <c r="A6" s="69" t="s">
        <v>50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116805791.98999999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491564306.67000002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20041240.91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628411339.56999993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516193419.18000001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66369564.700000003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-212691773.72999999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-50757974.649999999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846012732.25999999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1474424071.8299999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9605.64</v>
      </c>
    </row>
    <row r="28" spans="1:28" x14ac:dyDescent="0.25">
      <c r="A28" t="s">
        <v>34</v>
      </c>
      <c r="Z28" s="3">
        <v>7905106.8799999999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7914712.5199999996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7914712.5199999996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1474424071.8299997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F12" sqref="F12"/>
    </sheetView>
  </sheetViews>
  <sheetFormatPr baseColWidth="10" defaultColWidth="11.42578125" defaultRowHeight="15" x14ac:dyDescent="0.25"/>
  <cols>
    <col min="1" max="1" width="15.85546875" customWidth="1"/>
    <col min="2" max="2" width="9.42578125" customWidth="1"/>
    <col min="3" max="3" width="46.28515625" customWidth="1"/>
    <col min="4" max="4" width="21.42578125" customWidth="1"/>
    <col min="5" max="5" width="18.7109375" customWidth="1"/>
    <col min="6" max="6" width="22" style="2" customWidth="1"/>
    <col min="9" max="9" width="14.42578125" customWidth="1"/>
  </cols>
  <sheetData>
    <row r="1" spans="1:7" ht="20.25" x14ac:dyDescent="0.3">
      <c r="A1" s="77" t="s">
        <v>51</v>
      </c>
      <c r="B1" s="77"/>
      <c r="C1" s="77"/>
      <c r="D1" s="77"/>
      <c r="E1" s="77"/>
    </row>
    <row r="2" spans="1:7" ht="18" x14ac:dyDescent="0.25">
      <c r="A2" s="78" t="s">
        <v>2</v>
      </c>
      <c r="B2" s="78"/>
      <c r="C2" s="78"/>
      <c r="D2" s="78"/>
      <c r="E2" s="78"/>
    </row>
    <row r="3" spans="1:7" ht="15.75" x14ac:dyDescent="0.25">
      <c r="A3" s="79" t="s">
        <v>52</v>
      </c>
      <c r="B3" s="79"/>
      <c r="C3" s="79"/>
      <c r="D3" s="79"/>
      <c r="E3" s="79"/>
    </row>
    <row r="4" spans="1:7" x14ac:dyDescent="0.25">
      <c r="A4" s="69" t="s">
        <v>353</v>
      </c>
      <c r="B4" s="69"/>
      <c r="C4" s="69"/>
      <c r="D4" s="69"/>
      <c r="E4" s="69"/>
    </row>
    <row r="5" spans="1:7" x14ac:dyDescent="0.25">
      <c r="A5" s="69" t="s">
        <v>53</v>
      </c>
      <c r="B5" s="69"/>
      <c r="C5" s="69"/>
      <c r="D5" s="69"/>
      <c r="E5" s="69"/>
    </row>
    <row r="6" spans="1:7" x14ac:dyDescent="0.25">
      <c r="A6" s="72">
        <v>2023</v>
      </c>
      <c r="B6" s="72"/>
      <c r="C6" s="72"/>
      <c r="D6" s="72"/>
      <c r="E6" s="72"/>
    </row>
    <row r="8" spans="1:7" ht="39" customHeight="1" x14ac:dyDescent="0.25">
      <c r="A8" s="59" t="s">
        <v>54</v>
      </c>
      <c r="B8" s="75"/>
      <c r="C8" s="76"/>
      <c r="D8" s="60" t="s">
        <v>370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417981486.02999997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765436586.85000002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222197295.34999999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1259137.8600000001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1406874506.0899999</v>
      </c>
    </row>
    <row r="16" spans="1:7" x14ac:dyDescent="0.25">
      <c r="A16" s="29"/>
      <c r="B16" s="29"/>
      <c r="C16" s="34" t="s">
        <v>72</v>
      </c>
      <c r="D16" s="35">
        <f>+D17+D43+D101+D156+D187</f>
        <v>72946987.150000006</v>
      </c>
      <c r="E16" s="35">
        <f>+D16</f>
        <v>72946987.150000006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44097563.450000003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1380000+20218551.2</f>
        <v>21598551.199999999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372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373</v>
      </c>
      <c r="D23" s="38">
        <v>7922000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1000000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443700.98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6929102.7199999997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1487000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97842+2004312.6</f>
        <v>2102154.6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97980+2012676.14</f>
        <v>2110656.1399999997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15180+282217.81</f>
        <v>297397.81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15989903.82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1967.71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62021.15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1181364.8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1768073.14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134109.35999999999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20650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2373417.64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904216.3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371</v>
      </c>
      <c r="D78" s="27">
        <v>192618.61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>
        <v>50800</v>
      </c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63330.6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6399668.1900000004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2757216.32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3983854.88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33839.300000000003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1840000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1919964.78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13640.8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>
        <v>99120</v>
      </c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>
        <v>77290</v>
      </c>
      <c r="E155" s="27"/>
      <c r="G155"/>
      <c r="H155"/>
      <c r="I155"/>
    </row>
    <row r="156" spans="1:9" s="2" customFormat="1" ht="28.5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3" t="s">
        <v>71</v>
      </c>
      <c r="C171" s="7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3" t="s">
        <v>71</v>
      </c>
      <c r="C173" s="74"/>
      <c r="D173" s="43"/>
      <c r="E173" s="41"/>
      <c r="G173"/>
      <c r="H173"/>
      <c r="I173"/>
    </row>
    <row r="174" spans="1:9" s="2" customFormat="1" ht="18" customHeight="1" x14ac:dyDescent="0.25">
      <c r="A174" s="24"/>
      <c r="B174" s="73" t="s">
        <v>316</v>
      </c>
      <c r="C174" s="7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3" t="s">
        <v>39</v>
      </c>
      <c r="C176" s="74"/>
      <c r="D176" s="43"/>
      <c r="E176" s="24"/>
      <c r="G176"/>
      <c r="H176"/>
      <c r="I176"/>
    </row>
    <row r="177" spans="1:9" s="2" customFormat="1" ht="18" customHeight="1" x14ac:dyDescent="0.25">
      <c r="A177" s="24"/>
      <c r="B177" s="73" t="s">
        <v>316</v>
      </c>
      <c r="C177" s="7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0" t="s">
        <v>319</v>
      </c>
      <c r="C179" s="81"/>
      <c r="D179" s="44">
        <f>+E15-E16</f>
        <v>1333927518.9399998</v>
      </c>
      <c r="E179" s="44">
        <f>+E15-E16</f>
        <v>1333927518.9399998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8">
        <f>SUM(D188:D210)</f>
        <v>8875665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>
        <v>1416000</v>
      </c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6976750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>
        <v>8555</v>
      </c>
      <c r="E190" s="47"/>
      <c r="G190"/>
      <c r="H190"/>
      <c r="I190"/>
    </row>
    <row r="191" spans="1:9" s="2" customFormat="1" ht="30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>
        <v>28320</v>
      </c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ht="30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>
        <v>446040</v>
      </c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8875665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2" t="s">
        <v>350</v>
      </c>
      <c r="B217" s="82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3" t="s">
        <v>351</v>
      </c>
      <c r="B220" s="83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4" t="s">
        <v>352</v>
      </c>
      <c r="B221" s="84"/>
      <c r="C221" s="84" t="s">
        <v>357</v>
      </c>
      <c r="D221" s="84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tabSelected="1" zoomScaleNormal="100" workbookViewId="0">
      <selection activeCell="AB19" sqref="AB19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7" max="27" width="14.28515625" bestFit="1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7" ht="15.75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7" ht="15.75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t="s">
        <v>3</v>
      </c>
    </row>
    <row r="4" spans="1:27" x14ac:dyDescent="0.2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7" x14ac:dyDescent="0.25">
      <c r="A5" s="69" t="s">
        <v>374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7" x14ac:dyDescent="0.25">
      <c r="A6" s="69" t="s">
        <v>50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7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144083762.50999999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417981486.02999997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24807879.77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586873128.30999994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-191925273.94999999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-49645015.119999997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849992447.30000007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1436865575.6100001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20982.42</v>
      </c>
    </row>
    <row r="28" spans="1:28" x14ac:dyDescent="0.25">
      <c r="A28" t="s">
        <v>34</v>
      </c>
      <c r="Z28" s="3">
        <v>46388928.049999997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46409910.469999999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46409910.469999999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B35" s="13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61405249.93</v>
      </c>
      <c r="AA39" s="13"/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1390455665.1399999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1436865575.6099999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scale="89" orientation="portrait" r:id="rId1"/>
  <rowBreaks count="1" manualBreakCount="1">
    <brk id="52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9" sqref="D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7" t="s">
        <v>51</v>
      </c>
      <c r="B1" s="77"/>
      <c r="C1" s="77"/>
      <c r="D1" s="77"/>
      <c r="E1" s="77"/>
    </row>
    <row r="2" spans="1:7" ht="18" x14ac:dyDescent="0.25">
      <c r="A2" s="78" t="s">
        <v>2</v>
      </c>
      <c r="B2" s="78"/>
      <c r="C2" s="78"/>
      <c r="D2" s="78"/>
      <c r="E2" s="78"/>
    </row>
    <row r="3" spans="1:7" ht="15.75" x14ac:dyDescent="0.25">
      <c r="A3" s="79" t="s">
        <v>52</v>
      </c>
      <c r="B3" s="79"/>
      <c r="C3" s="79"/>
      <c r="D3" s="79"/>
      <c r="E3" s="79"/>
    </row>
    <row r="4" spans="1:7" x14ac:dyDescent="0.25">
      <c r="A4" s="69" t="s">
        <v>353</v>
      </c>
      <c r="B4" s="69"/>
      <c r="C4" s="69"/>
      <c r="D4" s="69"/>
      <c r="E4" s="69"/>
    </row>
    <row r="5" spans="1:7" x14ac:dyDescent="0.25">
      <c r="A5" s="69" t="s">
        <v>53</v>
      </c>
      <c r="B5" s="69"/>
      <c r="C5" s="69"/>
      <c r="D5" s="69"/>
      <c r="E5" s="69"/>
    </row>
    <row r="6" spans="1:7" x14ac:dyDescent="0.25">
      <c r="A6" s="72">
        <v>2022</v>
      </c>
      <c r="B6" s="72"/>
      <c r="C6" s="72"/>
      <c r="D6" s="72"/>
      <c r="E6" s="72"/>
    </row>
    <row r="8" spans="1:7" ht="39" customHeight="1" x14ac:dyDescent="0.25">
      <c r="A8" s="59" t="s">
        <v>54</v>
      </c>
      <c r="B8" s="75"/>
      <c r="C8" s="76"/>
      <c r="D8" s="60" t="s">
        <v>375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/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/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/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/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0</v>
      </c>
    </row>
    <row r="16" spans="1:7" x14ac:dyDescent="0.25">
      <c r="A16" s="29"/>
      <c r="B16" s="29"/>
      <c r="C16" s="34" t="s">
        <v>72</v>
      </c>
      <c r="D16" s="35">
        <f>+D17+D43+D101+D156+D187</f>
        <v>0</v>
      </c>
      <c r="E16" s="35">
        <f>+D16</f>
        <v>0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0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/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/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/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/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/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/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0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/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/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/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/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3" t="s">
        <v>71</v>
      </c>
      <c r="C171" s="7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3" t="s">
        <v>71</v>
      </c>
      <c r="C173" s="74"/>
      <c r="D173" s="43"/>
      <c r="E173" s="41"/>
      <c r="G173"/>
      <c r="H173"/>
      <c r="I173"/>
    </row>
    <row r="174" spans="1:9" s="2" customFormat="1" ht="18" customHeight="1" x14ac:dyDescent="0.25">
      <c r="A174" s="24"/>
      <c r="B174" s="73" t="s">
        <v>316</v>
      </c>
      <c r="C174" s="7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3" t="s">
        <v>39</v>
      </c>
      <c r="C176" s="74"/>
      <c r="D176" s="43"/>
      <c r="E176" s="24"/>
      <c r="G176"/>
      <c r="H176"/>
      <c r="I176"/>
    </row>
    <row r="177" spans="1:9" s="2" customFormat="1" ht="18" customHeight="1" x14ac:dyDescent="0.25">
      <c r="A177" s="24"/>
      <c r="B177" s="73" t="s">
        <v>316</v>
      </c>
      <c r="C177" s="7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0" t="s">
        <v>319</v>
      </c>
      <c r="C179" s="81"/>
      <c r="D179" s="44">
        <f>+E15-E16</f>
        <v>0</v>
      </c>
      <c r="E179" s="44">
        <f>+E15-E16</f>
        <v>0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2" t="s">
        <v>350</v>
      </c>
      <c r="B217" s="82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3" t="s">
        <v>351</v>
      </c>
      <c r="B220" s="83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4" t="s">
        <v>352</v>
      </c>
      <c r="B221" s="84"/>
      <c r="C221" s="84" t="s">
        <v>357</v>
      </c>
      <c r="D221" s="84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BALANCE GENERAL ENERO</vt:lpstr>
      <vt:lpstr>ESTADO DE RESULTADOS 100-2087 E</vt:lpstr>
      <vt:lpstr>ESTADO DE RESULTADOS 100-2087 F</vt:lpstr>
      <vt:lpstr>BALANCE GENERAL FEBRERO</vt:lpstr>
      <vt:lpstr>ESTADO DE RESULTADOS 100-2087 M</vt:lpstr>
      <vt:lpstr>BALANCE GENERAL MARZO</vt:lpstr>
      <vt:lpstr>ESTADO DE RESULTADOS 100-2087 A</vt:lpstr>
      <vt:lpstr>BALANCE GENERAL ABRIL</vt:lpstr>
      <vt:lpstr>ESTADO DE RESULTADOS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2023-05-15T16:38:01Z</cp:lastPrinted>
  <dcterms:created xsi:type="dcterms:W3CDTF">2023-01-11T15:59:31Z</dcterms:created>
  <dcterms:modified xsi:type="dcterms:W3CDTF">2024-09-04T18:43:15Z</dcterms:modified>
</cp:coreProperties>
</file>