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" activeTab="1"/>
  </bookViews>
  <sheets>
    <sheet name="RESULTADOS ENERO" sheetId="1" state="hidden" r:id="rId1"/>
    <sheet name="BALANCE ENER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B32" i="2"/>
  <c r="B18" i="2" l="1"/>
  <c r="B21" i="2" s="1"/>
  <c r="B39" i="2"/>
  <c r="B40" i="2" s="1"/>
  <c r="B41" i="2" s="1"/>
  <c r="B29" i="2"/>
  <c r="B14" i="2"/>
  <c r="B11" i="2"/>
  <c r="D28" i="1"/>
  <c r="D27" i="1"/>
  <c r="D18" i="1"/>
  <c r="D29" i="1"/>
  <c r="E15" i="1"/>
  <c r="B22" i="2" l="1"/>
  <c r="D17" i="1"/>
  <c r="D16" i="1" l="1"/>
  <c r="D41" i="1" s="1"/>
  <c r="E16" i="1" l="1"/>
  <c r="E41" i="1" s="1"/>
</calcChain>
</file>

<file path=xl/sharedStrings.xml><?xml version="1.0" encoding="utf-8"?>
<sst xmlns="http://schemas.openxmlformats.org/spreadsheetml/2006/main" count="119" uniqueCount="116">
  <si>
    <t>DIRECCION GENERAL DE PASAPORTES</t>
  </si>
  <si>
    <t>DEPARTAMENTO FINANCIERO</t>
  </si>
  <si>
    <t>DIVISION DE CONTABILIDAD</t>
  </si>
  <si>
    <t>ESTADO DE RESULTADOS</t>
  </si>
  <si>
    <t>(VALORES EN RD$)</t>
  </si>
  <si>
    <t>CTA</t>
  </si>
  <si>
    <t>TOTALES</t>
  </si>
  <si>
    <t>CONTABLE</t>
  </si>
  <si>
    <t>CTA.</t>
  </si>
  <si>
    <t>INGRESOS</t>
  </si>
  <si>
    <t>100-2087</t>
  </si>
  <si>
    <t>I101</t>
  </si>
  <si>
    <t>PRESUPUESTO DISPONIBLE</t>
  </si>
  <si>
    <t>11010200010001</t>
  </si>
  <si>
    <t>I106-1</t>
  </si>
  <si>
    <t>EXTRAPRESUPUESTARIOS (CUT) 240-015423-0</t>
  </si>
  <si>
    <t>11010300010001</t>
  </si>
  <si>
    <t>I110</t>
  </si>
  <si>
    <t>ASIGNACION FONDO 2087 (100010102384894)</t>
  </si>
  <si>
    <t>2087</t>
  </si>
  <si>
    <t>I109</t>
  </si>
  <si>
    <t>CTA 240-016441-4 (FONDO REPONIBLE)</t>
  </si>
  <si>
    <t>Cta. 231-4000015-4</t>
  </si>
  <si>
    <t>RESUMEN DE INGRESOS Y GASTOS</t>
  </si>
  <si>
    <t>GASTOS OPERACIONALES</t>
  </si>
  <si>
    <t>SERVICIOS PERSONALES</t>
  </si>
  <si>
    <t xml:space="preserve"> </t>
  </si>
  <si>
    <t>510101000100010001</t>
  </si>
  <si>
    <t>SUELDO FIJO</t>
  </si>
  <si>
    <t>51010100070001</t>
  </si>
  <si>
    <t>SUELDO PERSONAL NOMINAL EN PERIODO DE PRUEBA</t>
  </si>
  <si>
    <t>REMUNERACION AL PERSONAL DE CARACTER TEMPORAL</t>
  </si>
  <si>
    <t>SUELDO TEMPORAL A PERSONAL FIJO</t>
  </si>
  <si>
    <t>510101000700040001</t>
  </si>
  <si>
    <t>PRESTACIONES LABORALES</t>
  </si>
  <si>
    <t>PRESTACIONES LABORALES POR DESVINCULACION</t>
  </si>
  <si>
    <t>PROPORCION DE VACACIONES</t>
  </si>
  <si>
    <t>510101000300020006</t>
  </si>
  <si>
    <t>COMP. SERVICIO DE SEGURIDAD</t>
  </si>
  <si>
    <t>51010100080002</t>
  </si>
  <si>
    <t>CONTRIBUCIONES AL SEGURO DE SALUD</t>
  </si>
  <si>
    <t>51010100080003</t>
  </si>
  <si>
    <t>CONTRIBUCIONES AL SEGURO DE PENSIONES</t>
  </si>
  <si>
    <t>CONTRIBUCIONES AL SEGURO DE RIESGO LABORAL</t>
  </si>
  <si>
    <t>SERVICIOS NO PERSONALES</t>
  </si>
  <si>
    <t>510102000100010002</t>
  </si>
  <si>
    <t>SERVICIO TELEFONICO DE LARGA DISTANCIA</t>
  </si>
  <si>
    <t>510102000100010003</t>
  </si>
  <si>
    <t>TELEFONO LOCAL</t>
  </si>
  <si>
    <t>510102000100010005</t>
  </si>
  <si>
    <t>SERVICIOS DE INTERNET Y TV POR CABLE</t>
  </si>
  <si>
    <t>510102000100020001</t>
  </si>
  <si>
    <t>ELECTRICIDAD</t>
  </si>
  <si>
    <t>510102000100020003</t>
  </si>
  <si>
    <t>AGUA</t>
  </si>
  <si>
    <t>510102000100020004</t>
  </si>
  <si>
    <t>RECOLECCION DE RESIDUOS SOLIDOS</t>
  </si>
  <si>
    <t>510102000100040001</t>
  </si>
  <si>
    <t>VIATICOS DENTRO DEL PAIS</t>
  </si>
  <si>
    <t>510102000100060001</t>
  </si>
  <si>
    <t>ALQUILERES Y RENTA DE EDIFICIOS</t>
  </si>
  <si>
    <t>510102000100070003</t>
  </si>
  <si>
    <t>SEGUROS DE PERSONAS</t>
  </si>
  <si>
    <t>510102000100020008</t>
  </si>
  <si>
    <t>LIMPIEZA E HIGIENE</t>
  </si>
  <si>
    <t>510102000109990006</t>
  </si>
  <si>
    <t>SERVICIOS TECNICOS PROFESIONALES</t>
  </si>
  <si>
    <t>PREPARADO POR:</t>
  </si>
  <si>
    <t>REVISADO POR:</t>
  </si>
  <si>
    <t>Dayrobi Ozoria Medina</t>
  </si>
  <si>
    <t>Lic. Manuel Florian Labourt</t>
  </si>
  <si>
    <t>Enc. Div. Contabilidad</t>
  </si>
  <si>
    <t>FONDO 100</t>
  </si>
  <si>
    <t>FONDO 2087</t>
  </si>
  <si>
    <t>Director Administrativo Financiero</t>
  </si>
  <si>
    <t>TOTAL PERIODO 2024 ENERO</t>
  </si>
  <si>
    <t>MINISTERIO DE RELACIONES EXTERIORES</t>
  </si>
  <si>
    <t>DIRECCIÓN GENERAL DE PASAPORTES</t>
  </si>
  <si>
    <t>Balance General</t>
  </si>
  <si>
    <t>Expresado en pesos Dominicanos</t>
  </si>
  <si>
    <t>Al 31/01/2024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</si>
  <si>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</si>
  <si>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</si>
  <si>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</si>
  <si>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</si>
  <si>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</si>
  <si>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</si>
  <si>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</si>
  <si>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</si>
  <si>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</si>
  <si>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</si>
  <si>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</si>
  <si>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</si>
  <si>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</si>
  <si>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</si>
  <si>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</si>
  <si>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</si>
  <si>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</si>
  <si>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</si>
  <si>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</si>
  <si>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</si>
  <si>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</si>
  <si>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</si>
  <si>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</si>
  <si>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</si>
  <si>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</si>
  <si>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</si>
  <si>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</si>
  <si>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</si>
  <si>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</si>
  <si>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</si>
  <si>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</si>
  <si>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</si>
  <si>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 xml:space="preserve">Lic. Manuel Gregorio Florián </t>
  </si>
  <si>
    <t>Director Administrativo-Financiero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</si>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</sst>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1" applyFont="1"/>
    <xf numFmtId="0" fontId="2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164" fontId="2" fillId="3" borderId="1" xfId="1" applyFon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164" fontId="0" fillId="3" borderId="1" xfId="1" applyFont="1" applyFill="1" applyBorder="1"/>
    <xf numFmtId="164" fontId="0" fillId="0" borderId="1" xfId="1" applyFont="1" applyBorder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164" fontId="1" fillId="3" borderId="1" xfId="1" applyFont="1" applyFill="1" applyBorder="1"/>
    <xf numFmtId="164" fontId="0" fillId="0" borderId="0" xfId="0" applyNumberFormat="1"/>
    <xf numFmtId="0" fontId="2" fillId="0" borderId="1" xfId="0" applyFont="1" applyBorder="1" applyAlignment="1">
      <alignment horizontal="center" wrapText="1"/>
    </xf>
    <xf numFmtId="164" fontId="2" fillId="0" borderId="1" xfId="1" applyFont="1" applyBorder="1"/>
    <xf numFmtId="164" fontId="2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164" fontId="3" fillId="3" borderId="1" xfId="1" applyFont="1" applyFill="1" applyBorder="1"/>
    <xf numFmtId="0" fontId="0" fillId="3" borderId="1" xfId="0" applyFill="1" applyBorder="1" applyAlignment="1">
      <alignment wrapText="1"/>
    </xf>
    <xf numFmtId="4" fontId="0" fillId="3" borderId="1" xfId="0" applyNumberFormat="1" applyFill="1" applyBorder="1"/>
    <xf numFmtId="4" fontId="0" fillId="3" borderId="0" xfId="0" applyNumberFormat="1" applyFill="1"/>
    <xf numFmtId="164" fontId="5" fillId="0" borderId="1" xfId="1" applyFont="1" applyFill="1" applyBorder="1"/>
    <xf numFmtId="164" fontId="0" fillId="0" borderId="0" xfId="1" applyFont="1" applyFill="1" applyBorder="1"/>
    <xf numFmtId="0" fontId="0" fillId="0" borderId="0" xfId="0" applyAlignment="1">
      <alignment wrapText="1"/>
    </xf>
    <xf numFmtId="164" fontId="2" fillId="0" borderId="0" xfId="1" applyFont="1" applyFill="1" applyBorder="1"/>
    <xf numFmtId="4" fontId="0" fillId="0" borderId="0" xfId="0" applyNumberFormat="1"/>
    <xf numFmtId="4" fontId="2" fillId="0" borderId="4" xfId="0" applyNumberFormat="1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10" fillId="0" borderId="0" xfId="0" applyFont="1"/>
    <xf numFmtId="0" fontId="11" fillId="0" borderId="0" xfId="0" applyFont="1"/>
    <xf numFmtId="0" fontId="2" fillId="4" borderId="0" xfId="0" applyFont="1" applyFill="1"/>
    <xf numFmtId="0" fontId="0" fillId="0" borderId="5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5" xfId="0" applyBorder="1"/>
    <xf numFmtId="0" fontId="0" fillId="4" borderId="0" xfId="0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2" fillId="4" borderId="0" xfId="0" applyFont="1" applyFill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317501</xdr:colOff>
      <xdr:row>0</xdr:row>
      <xdr:rowOff>173467</xdr:rowOff>
    </xdr:from>
    <xdr:to>
      <xdr:col>2</xdr:col>
      <xdr:colOff>57150</xdr:colOff>
      <xdr:row>5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01A1499-9DC3-49EF-8266-587CFC48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1" y="173467"/>
          <a:ext cx="1063624" cy="988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180975</xdr:rowOff>
    </xdr:from>
    <xdr:to>
      <xdr:col>0</xdr:col>
      <xdr:colOff>1238251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BE72D1E-305E-45A9-8CF7-70DFBD493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80975"/>
          <a:ext cx="104775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G24" sqref="G24"/>
    </sheetView>
  </sheetViews>
  <sheetFormatPr baseColWidth="10" defaultColWidth="11.42578125" defaultRowHeight="15" x14ac:dyDescent="0.25"/>
  <cols>
    <col min="1" max="1" width="12.140625" customWidth="1"/>
    <col min="2" max="2" width="7.7109375" customWidth="1"/>
    <col min="3" max="3" width="47.42578125" customWidth="1"/>
    <col min="4" max="4" width="24" customWidth="1"/>
    <col min="5" max="5" width="21.42578125" customWidth="1"/>
    <col min="6" max="6" width="22" style="1" customWidth="1"/>
    <col min="7" max="7" width="18.28515625" customWidth="1"/>
    <col min="8" max="8" width="16.28515625" customWidth="1"/>
    <col min="9" max="9" width="14.42578125" customWidth="1"/>
    <col min="10" max="10" width="18.140625" bestFit="1" customWidth="1"/>
  </cols>
  <sheetData>
    <row r="1" spans="1:8" ht="15.75" x14ac:dyDescent="0.25">
      <c r="A1" s="41" t="s">
        <v>0</v>
      </c>
      <c r="B1" s="41"/>
      <c r="C1" s="41"/>
      <c r="D1" s="41"/>
      <c r="E1" s="41"/>
    </row>
    <row r="2" spans="1:8" ht="15.75" x14ac:dyDescent="0.25">
      <c r="A2" s="42" t="s">
        <v>1</v>
      </c>
      <c r="B2" s="42"/>
      <c r="C2" s="42"/>
      <c r="D2" s="42"/>
      <c r="E2" s="42"/>
    </row>
    <row r="3" spans="1:8" ht="15.75" x14ac:dyDescent="0.25">
      <c r="A3" s="42" t="s">
        <v>2</v>
      </c>
      <c r="B3" s="42"/>
      <c r="C3" s="42"/>
      <c r="D3" s="42"/>
      <c r="E3" s="42"/>
    </row>
    <row r="4" spans="1:8" ht="15.75" x14ac:dyDescent="0.25">
      <c r="A4" s="43" t="s">
        <v>3</v>
      </c>
      <c r="B4" s="43"/>
      <c r="C4" s="43"/>
      <c r="D4" s="43"/>
      <c r="E4" s="43"/>
    </row>
    <row r="5" spans="1:8" ht="15.75" x14ac:dyDescent="0.25">
      <c r="A5" s="44" t="s">
        <v>4</v>
      </c>
      <c r="B5" s="44"/>
      <c r="C5" s="44"/>
      <c r="D5" s="44"/>
      <c r="E5" s="44"/>
    </row>
    <row r="6" spans="1:8" ht="15.75" x14ac:dyDescent="0.25">
      <c r="A6" s="41">
        <v>2024</v>
      </c>
      <c r="B6" s="41"/>
      <c r="C6" s="41"/>
      <c r="D6" s="41"/>
      <c r="E6" s="41"/>
    </row>
    <row r="7" spans="1:8" x14ac:dyDescent="0.25">
      <c r="G7" s="29">
        <v>2025735038</v>
      </c>
      <c r="H7" s="29"/>
    </row>
    <row r="8" spans="1:8" ht="39" customHeight="1" x14ac:dyDescent="0.25">
      <c r="A8" s="2" t="s">
        <v>5</v>
      </c>
      <c r="B8" s="50"/>
      <c r="C8" s="51"/>
      <c r="D8" s="3" t="s">
        <v>75</v>
      </c>
      <c r="E8" s="3" t="s">
        <v>6</v>
      </c>
    </row>
    <row r="9" spans="1:8" x14ac:dyDescent="0.25">
      <c r="A9" s="4" t="s">
        <v>7</v>
      </c>
      <c r="B9" s="5" t="s">
        <v>8</v>
      </c>
      <c r="C9" s="6" t="s">
        <v>9</v>
      </c>
      <c r="D9" s="7"/>
      <c r="E9" s="7"/>
    </row>
    <row r="10" spans="1:8" x14ac:dyDescent="0.25">
      <c r="A10" s="8" t="s">
        <v>10</v>
      </c>
      <c r="B10" s="9" t="s">
        <v>11</v>
      </c>
      <c r="C10" s="10" t="s">
        <v>12</v>
      </c>
      <c r="D10" s="11">
        <v>1453597494.6099999</v>
      </c>
      <c r="E10" s="12"/>
      <c r="G10" s="33" t="s">
        <v>72</v>
      </c>
      <c r="H10" s="29">
        <v>43657182.729999997</v>
      </c>
    </row>
    <row r="11" spans="1:8" x14ac:dyDescent="0.25">
      <c r="A11" s="8" t="s">
        <v>13</v>
      </c>
      <c r="B11" s="9" t="s">
        <v>14</v>
      </c>
      <c r="C11" s="10" t="s">
        <v>15</v>
      </c>
      <c r="D11" s="11">
        <v>753847664.88</v>
      </c>
      <c r="E11" s="12"/>
      <c r="G11" s="33" t="s">
        <v>73</v>
      </c>
      <c r="H11" s="29">
        <v>3757653.26</v>
      </c>
    </row>
    <row r="12" spans="1:8" x14ac:dyDescent="0.25">
      <c r="A12" s="13" t="s">
        <v>16</v>
      </c>
      <c r="B12" s="14" t="s">
        <v>17</v>
      </c>
      <c r="C12" s="13" t="s">
        <v>18</v>
      </c>
      <c r="D12" s="11">
        <v>345538.39</v>
      </c>
      <c r="E12" s="11"/>
      <c r="H12" s="29"/>
    </row>
    <row r="13" spans="1:8" ht="15.75" thickBot="1" x14ac:dyDescent="0.3">
      <c r="A13" s="8" t="s">
        <v>19</v>
      </c>
      <c r="B13" s="9" t="s">
        <v>20</v>
      </c>
      <c r="C13" s="10" t="s">
        <v>21</v>
      </c>
      <c r="D13" s="15">
        <v>1302392.6000000001</v>
      </c>
      <c r="E13" s="12"/>
      <c r="H13" s="30">
        <f>+H10+H11</f>
        <v>47414835.989999995</v>
      </c>
    </row>
    <row r="14" spans="1:8" hidden="1" x14ac:dyDescent="0.25">
      <c r="A14" s="8"/>
      <c r="B14" s="9"/>
      <c r="C14" s="10" t="s">
        <v>22</v>
      </c>
      <c r="D14" s="12"/>
      <c r="E14" s="12"/>
      <c r="H14" s="29"/>
    </row>
    <row r="15" spans="1:8" ht="15.75" thickTop="1" x14ac:dyDescent="0.25">
      <c r="A15" s="8"/>
      <c r="B15" s="8"/>
      <c r="C15" s="17" t="s">
        <v>23</v>
      </c>
      <c r="D15" s="12"/>
      <c r="E15" s="18">
        <f>SUM(D10:D14)</f>
        <v>2209093090.4799995</v>
      </c>
    </row>
    <row r="16" spans="1:8" x14ac:dyDescent="0.25">
      <c r="A16" s="13"/>
      <c r="B16" s="13"/>
      <c r="C16" s="6" t="s">
        <v>24</v>
      </c>
      <c r="D16" s="19">
        <f>+D17+D29</f>
        <v>47414835.99000001</v>
      </c>
      <c r="E16" s="19">
        <f>+D16</f>
        <v>47414835.99000001</v>
      </c>
      <c r="F16"/>
    </row>
    <row r="17" spans="1:10" x14ac:dyDescent="0.25">
      <c r="A17" s="13"/>
      <c r="B17" s="4">
        <v>1</v>
      </c>
      <c r="C17" s="20" t="s">
        <v>25</v>
      </c>
      <c r="D17" s="21">
        <f>SUM(D18:D28)</f>
        <v>41946294.400000006</v>
      </c>
      <c r="E17" s="21" t="s">
        <v>26</v>
      </c>
      <c r="F17"/>
      <c r="J17" s="16"/>
    </row>
    <row r="18" spans="1:10" ht="18" customHeight="1" x14ac:dyDescent="0.25">
      <c r="A18" s="13" t="s">
        <v>27</v>
      </c>
      <c r="B18" s="13">
        <v>11101</v>
      </c>
      <c r="C18" s="22" t="s">
        <v>28</v>
      </c>
      <c r="D18" s="11">
        <f>1215000+22804281.2</f>
        <v>24019281.199999999</v>
      </c>
      <c r="E18" s="11"/>
      <c r="F18"/>
    </row>
    <row r="19" spans="1:10" ht="18" customHeight="1" x14ac:dyDescent="0.25">
      <c r="A19" s="8" t="s">
        <v>29</v>
      </c>
      <c r="B19" s="8">
        <v>11205</v>
      </c>
      <c r="C19" s="10" t="s">
        <v>30</v>
      </c>
      <c r="D19" s="23">
        <v>42000</v>
      </c>
      <c r="E19" s="12"/>
    </row>
    <row r="20" spans="1:10" ht="18" customHeight="1" x14ac:dyDescent="0.25">
      <c r="A20" s="8"/>
      <c r="B20" s="8">
        <v>11208</v>
      </c>
      <c r="C20" s="10" t="s">
        <v>31</v>
      </c>
      <c r="D20" s="23">
        <v>10257000</v>
      </c>
      <c r="E20" s="12"/>
    </row>
    <row r="21" spans="1:10" ht="18" customHeight="1" x14ac:dyDescent="0.25">
      <c r="A21" s="8"/>
      <c r="B21" s="8">
        <v>11211</v>
      </c>
      <c r="C21" s="10" t="s">
        <v>32</v>
      </c>
      <c r="D21" s="11">
        <v>269000</v>
      </c>
      <c r="E21" s="11"/>
    </row>
    <row r="22" spans="1:10" ht="18" customHeight="1" x14ac:dyDescent="0.25">
      <c r="A22" s="8" t="s">
        <v>33</v>
      </c>
      <c r="B22" s="8">
        <v>11501</v>
      </c>
      <c r="C22" s="10" t="s">
        <v>34</v>
      </c>
      <c r="D22" s="11">
        <v>86143.5</v>
      </c>
      <c r="E22" s="11"/>
    </row>
    <row r="23" spans="1:10" ht="18" customHeight="1" x14ac:dyDescent="0.25">
      <c r="A23" s="8"/>
      <c r="B23" s="8">
        <v>11503</v>
      </c>
      <c r="C23" s="10" t="s">
        <v>35</v>
      </c>
      <c r="D23" s="11">
        <v>80000</v>
      </c>
      <c r="E23" s="11"/>
    </row>
    <row r="24" spans="1:10" ht="18" customHeight="1" x14ac:dyDescent="0.25">
      <c r="A24" s="8"/>
      <c r="B24" s="8">
        <v>11504</v>
      </c>
      <c r="C24" s="10" t="s">
        <v>36</v>
      </c>
      <c r="D24" s="11">
        <v>365943.7</v>
      </c>
      <c r="E24" s="11"/>
    </row>
    <row r="25" spans="1:10" ht="18" customHeight="1" x14ac:dyDescent="0.25">
      <c r="A25" s="8" t="s">
        <v>37</v>
      </c>
      <c r="B25" s="8">
        <v>12205</v>
      </c>
      <c r="C25" s="10" t="s">
        <v>38</v>
      </c>
      <c r="D25" s="11">
        <v>1661000</v>
      </c>
      <c r="E25" s="11"/>
    </row>
    <row r="26" spans="1:10" ht="18" customHeight="1" x14ac:dyDescent="0.25">
      <c r="A26" s="8" t="s">
        <v>39</v>
      </c>
      <c r="B26" s="8">
        <v>15101</v>
      </c>
      <c r="C26" s="10" t="s">
        <v>40</v>
      </c>
      <c r="D26" s="24">
        <v>2360565.96</v>
      </c>
      <c r="E26" s="11"/>
    </row>
    <row r="27" spans="1:10" ht="18" customHeight="1" x14ac:dyDescent="0.25">
      <c r="A27" s="8" t="s">
        <v>41</v>
      </c>
      <c r="B27" s="8">
        <v>15201</v>
      </c>
      <c r="C27" s="10" t="s">
        <v>42</v>
      </c>
      <c r="D27" s="11">
        <f>86265+2369431.97</f>
        <v>2455696.9700000002</v>
      </c>
      <c r="E27" s="11"/>
    </row>
    <row r="28" spans="1:10" ht="18" customHeight="1" x14ac:dyDescent="0.25">
      <c r="A28" s="8"/>
      <c r="B28" s="8">
        <v>15301</v>
      </c>
      <c r="C28" s="10" t="s">
        <v>43</v>
      </c>
      <c r="D28" s="11">
        <f>13365+336298.07</f>
        <v>349663.07</v>
      </c>
      <c r="E28" s="11"/>
    </row>
    <row r="29" spans="1:10" ht="18" customHeight="1" x14ac:dyDescent="0.25">
      <c r="A29" s="13"/>
      <c r="B29" s="4">
        <v>2</v>
      </c>
      <c r="C29" s="6" t="s">
        <v>44</v>
      </c>
      <c r="D29" s="21">
        <f>SUM(D30:D40)</f>
        <v>5468541.5899999999</v>
      </c>
      <c r="E29" s="21"/>
    </row>
    <row r="30" spans="1:10" ht="18" customHeight="1" x14ac:dyDescent="0.25">
      <c r="A30" s="8" t="s">
        <v>45</v>
      </c>
      <c r="B30" s="8">
        <v>21201</v>
      </c>
      <c r="C30" s="10" t="s">
        <v>46</v>
      </c>
      <c r="D30" s="24">
        <v>78478.87</v>
      </c>
      <c r="E30" s="11"/>
    </row>
    <row r="31" spans="1:10" ht="18" customHeight="1" x14ac:dyDescent="0.25">
      <c r="A31" s="8" t="s">
        <v>47</v>
      </c>
      <c r="B31" s="8">
        <v>21301</v>
      </c>
      <c r="C31" s="10" t="s">
        <v>48</v>
      </c>
      <c r="D31" s="11">
        <v>32896.39</v>
      </c>
      <c r="E31" s="11"/>
    </row>
    <row r="32" spans="1:10" ht="18" customHeight="1" x14ac:dyDescent="0.25">
      <c r="A32" s="8" t="s">
        <v>49</v>
      </c>
      <c r="B32" s="8">
        <v>21501</v>
      </c>
      <c r="C32" s="10" t="s">
        <v>50</v>
      </c>
      <c r="D32" s="11">
        <v>1704094.67</v>
      </c>
      <c r="E32" s="11"/>
      <c r="F32"/>
    </row>
    <row r="33" spans="1:9" ht="18" customHeight="1" x14ac:dyDescent="0.25">
      <c r="A33" s="8" t="s">
        <v>51</v>
      </c>
      <c r="B33" s="8">
        <v>21601</v>
      </c>
      <c r="C33" s="10" t="s">
        <v>52</v>
      </c>
      <c r="D33" s="11">
        <v>843049.29</v>
      </c>
      <c r="E33" s="11"/>
      <c r="F33"/>
    </row>
    <row r="34" spans="1:9" ht="18" customHeight="1" x14ac:dyDescent="0.25">
      <c r="A34" s="8" t="s">
        <v>53</v>
      </c>
      <c r="B34" s="8">
        <v>21701</v>
      </c>
      <c r="C34" s="10" t="s">
        <v>54</v>
      </c>
      <c r="D34" s="11">
        <v>15510</v>
      </c>
      <c r="E34" s="11"/>
      <c r="F34"/>
    </row>
    <row r="35" spans="1:9" ht="18" customHeight="1" x14ac:dyDescent="0.25">
      <c r="A35" s="8" t="s">
        <v>55</v>
      </c>
      <c r="B35" s="8">
        <v>21801</v>
      </c>
      <c r="C35" s="10" t="s">
        <v>56</v>
      </c>
      <c r="D35" s="11">
        <v>9839</v>
      </c>
      <c r="E35" s="11"/>
      <c r="F35"/>
    </row>
    <row r="36" spans="1:9" ht="18" customHeight="1" x14ac:dyDescent="0.25">
      <c r="A36" s="8" t="s">
        <v>57</v>
      </c>
      <c r="B36" s="8">
        <v>23101</v>
      </c>
      <c r="C36" s="10" t="s">
        <v>58</v>
      </c>
      <c r="D36" s="11">
        <v>152815</v>
      </c>
      <c r="E36" s="11"/>
      <c r="F36"/>
    </row>
    <row r="37" spans="1:9" ht="18" customHeight="1" x14ac:dyDescent="0.25">
      <c r="A37" s="8" t="s">
        <v>59</v>
      </c>
      <c r="B37" s="8">
        <v>25101</v>
      </c>
      <c r="C37" s="10" t="s">
        <v>60</v>
      </c>
      <c r="D37" s="11">
        <v>712261.89</v>
      </c>
      <c r="E37" s="11"/>
      <c r="F37"/>
    </row>
    <row r="38" spans="1:9" s="1" customFormat="1" ht="18" customHeight="1" x14ac:dyDescent="0.25">
      <c r="A38" s="8" t="s">
        <v>61</v>
      </c>
      <c r="B38" s="8">
        <v>26301</v>
      </c>
      <c r="C38" s="10" t="s">
        <v>62</v>
      </c>
      <c r="D38" s="11">
        <v>1638121.06</v>
      </c>
      <c r="E38" s="11"/>
      <c r="G38"/>
      <c r="H38"/>
      <c r="I38"/>
    </row>
    <row r="39" spans="1:9" s="1" customFormat="1" ht="18" customHeight="1" x14ac:dyDescent="0.25">
      <c r="A39" s="8" t="s">
        <v>63</v>
      </c>
      <c r="B39" s="8">
        <v>28503</v>
      </c>
      <c r="C39" s="10" t="s">
        <v>64</v>
      </c>
      <c r="D39" s="11">
        <v>161475.42000000001</v>
      </c>
      <c r="E39" s="11"/>
      <c r="G39"/>
      <c r="H39"/>
      <c r="I39"/>
    </row>
    <row r="40" spans="1:9" s="1" customFormat="1" ht="18" customHeight="1" x14ac:dyDescent="0.25">
      <c r="A40" s="8" t="s">
        <v>65</v>
      </c>
      <c r="B40" s="8">
        <v>28706</v>
      </c>
      <c r="C40" s="10" t="s">
        <v>66</v>
      </c>
      <c r="D40" s="11">
        <v>120000</v>
      </c>
      <c r="E40" s="11"/>
      <c r="G40"/>
      <c r="H40"/>
      <c r="I40"/>
    </row>
    <row r="41" spans="1:9" s="1" customFormat="1" x14ac:dyDescent="0.25">
      <c r="A41" s="13"/>
      <c r="B41" s="48" t="s">
        <v>6</v>
      </c>
      <c r="C41" s="49"/>
      <c r="D41" s="25">
        <f>+E15-D16</f>
        <v>2161678254.4899998</v>
      </c>
      <c r="E41" s="25">
        <f>+E15-E16</f>
        <v>2161678254.4899998</v>
      </c>
      <c r="G41"/>
      <c r="H41"/>
      <c r="I41"/>
    </row>
    <row r="43" spans="1:9" s="1" customFormat="1" x14ac:dyDescent="0.25">
      <c r="A43"/>
      <c r="B43"/>
      <c r="E43" s="26"/>
      <c r="G43"/>
      <c r="H43"/>
      <c r="I43"/>
    </row>
    <row r="44" spans="1:9" s="1" customFormat="1" ht="30" customHeight="1" x14ac:dyDescent="0.25">
      <c r="A44" s="27"/>
      <c r="B44" s="27"/>
      <c r="C44" s="31" t="s">
        <v>67</v>
      </c>
      <c r="D44" s="45" t="s">
        <v>68</v>
      </c>
      <c r="E44" s="45"/>
      <c r="G44"/>
      <c r="H44"/>
      <c r="I44"/>
    </row>
    <row r="45" spans="1:9" s="1" customFormat="1" x14ac:dyDescent="0.25">
      <c r="A45"/>
      <c r="B45"/>
      <c r="C45" s="27"/>
      <c r="E45" s="26"/>
      <c r="G45"/>
      <c r="H45"/>
      <c r="I45"/>
    </row>
    <row r="46" spans="1:9" s="1" customFormat="1" x14ac:dyDescent="0.25">
      <c r="A46"/>
      <c r="B46"/>
      <c r="C46" s="27"/>
      <c r="E46" s="26"/>
      <c r="G46"/>
      <c r="H46"/>
      <c r="I46"/>
    </row>
    <row r="47" spans="1:9" s="1" customFormat="1" ht="18.75" customHeight="1" x14ac:dyDescent="0.25">
      <c r="A47" s="27"/>
      <c r="B47" s="27"/>
      <c r="C47" s="1" t="s">
        <v>69</v>
      </c>
      <c r="D47" s="46" t="s">
        <v>70</v>
      </c>
      <c r="E47" s="46"/>
      <c r="G47"/>
      <c r="H47"/>
      <c r="I47"/>
    </row>
    <row r="48" spans="1:9" s="1" customFormat="1" ht="15" customHeight="1" x14ac:dyDescent="0.25">
      <c r="A48" s="32"/>
      <c r="B48" s="32"/>
      <c r="C48" s="32" t="s">
        <v>71</v>
      </c>
      <c r="D48" s="47" t="s">
        <v>74</v>
      </c>
      <c r="E48" s="47"/>
      <c r="G48"/>
      <c r="H48"/>
      <c r="I48"/>
    </row>
    <row r="49" spans="1:9" s="1" customFormat="1" x14ac:dyDescent="0.25">
      <c r="A49"/>
      <c r="B49"/>
      <c r="C49"/>
      <c r="D49"/>
      <c r="E49" s="28"/>
      <c r="G49"/>
      <c r="H49"/>
      <c r="I49"/>
    </row>
    <row r="50" spans="1:9" s="1" customFormat="1" x14ac:dyDescent="0.25">
      <c r="A50"/>
      <c r="B50"/>
      <c r="C50"/>
      <c r="D50"/>
      <c r="G50"/>
      <c r="H50"/>
      <c r="I50"/>
    </row>
    <row r="51" spans="1:9" s="1" customFormat="1" x14ac:dyDescent="0.25">
      <c r="A51"/>
      <c r="B51"/>
      <c r="C51"/>
      <c r="D51"/>
      <c r="G51"/>
      <c r="H51"/>
      <c r="I51"/>
    </row>
  </sheetData>
  <mergeCells count="11">
    <mergeCell ref="D44:E44"/>
    <mergeCell ref="D47:E47"/>
    <mergeCell ref="D48:E48"/>
    <mergeCell ref="B41:C41"/>
    <mergeCell ref="B8:C8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workbookViewId="0">
      <selection activeCell="G41" sqref="G41"/>
    </sheetView>
  </sheetViews>
  <sheetFormatPr baseColWidth="10" defaultColWidth="9.140625" defaultRowHeight="15" x14ac:dyDescent="0.25"/>
  <cols>
    <col min="1" max="1" width="73.28515625" customWidth="1"/>
    <col min="3" max="3" width="19.5703125" customWidth="1"/>
  </cols>
  <sheetData>
    <row r="1" spans="1:25" ht="18.75" x14ac:dyDescent="0.3">
      <c r="A1" s="71" t="s">
        <v>76</v>
      </c>
      <c r="B1" s="71"/>
      <c r="C1" s="71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x14ac:dyDescent="0.25">
      <c r="A2" s="72" t="s">
        <v>77</v>
      </c>
      <c r="B2" s="72"/>
      <c r="C2" s="72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15.75" x14ac:dyDescent="0.25">
      <c r="A3" s="72" t="s">
        <v>1</v>
      </c>
      <c r="B3" s="72"/>
      <c r="C3" s="72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x14ac:dyDescent="0.25">
      <c r="A4" s="60" t="s">
        <v>78</v>
      </c>
      <c r="B4" s="60"/>
      <c r="C4" s="60"/>
    </row>
    <row r="5" spans="1:25" x14ac:dyDescent="0.25">
      <c r="A5" s="60" t="s">
        <v>80</v>
      </c>
      <c r="B5" s="60"/>
      <c r="C5" s="60"/>
    </row>
    <row r="6" spans="1:25" x14ac:dyDescent="0.25">
      <c r="A6" s="60" t="s">
        <v>79</v>
      </c>
      <c r="B6" s="60"/>
      <c r="C6" s="60"/>
    </row>
    <row r="7" spans="1:25" x14ac:dyDescent="0.25">
      <c r="B7" s="69" t="s">
        <v>115</v>
      </c>
      <c r="C7" s="69"/>
    </row>
    <row r="8" spans="1:25" x14ac:dyDescent="0.25">
      <c r="A8" s="36" t="s">
        <v>81</v>
      </c>
      <c r="B8" s="40"/>
      <c r="C8" s="40"/>
    </row>
    <row r="9" spans="1:25" x14ac:dyDescent="0.25">
      <c r="A9" t="s">
        <v>82</v>
      </c>
      <c r="B9" s="60"/>
      <c r="C9" s="60"/>
    </row>
    <row r="10" spans="1:25" x14ac:dyDescent="0.25">
      <c r="A10" t="s">
        <v>83</v>
      </c>
      <c r="B10" s="67">
        <v>143932980.24000001</v>
      </c>
      <c r="C10" s="68"/>
    </row>
    <row r="11" spans="1:25" x14ac:dyDescent="0.25">
      <c r="A11" t="s">
        <v>84</v>
      </c>
      <c r="B11" s="67">
        <f>+'RESULTADOS ENERO'!D10</f>
        <v>1453597494.6099999</v>
      </c>
      <c r="C11" s="68"/>
    </row>
    <row r="12" spans="1:25" x14ac:dyDescent="0.25">
      <c r="A12" t="s">
        <v>85</v>
      </c>
      <c r="B12" s="70">
        <v>21478248.260000002</v>
      </c>
      <c r="C12" s="60"/>
    </row>
    <row r="13" spans="1:25" x14ac:dyDescent="0.25">
      <c r="A13" t="s">
        <v>86</v>
      </c>
      <c r="B13" s="65">
        <v>0</v>
      </c>
      <c r="C13" s="65"/>
    </row>
    <row r="14" spans="1:25" x14ac:dyDescent="0.25">
      <c r="A14" s="33" t="s">
        <v>87</v>
      </c>
      <c r="B14" s="63">
        <f>SUM(B10:C13)</f>
        <v>1619008723.1099999</v>
      </c>
      <c r="C14" s="64"/>
    </row>
    <row r="15" spans="1:25" x14ac:dyDescent="0.25">
      <c r="B15" s="60"/>
      <c r="C15" s="60"/>
    </row>
    <row r="16" spans="1:25" x14ac:dyDescent="0.25">
      <c r="A16" s="36" t="s">
        <v>88</v>
      </c>
      <c r="B16" s="66"/>
      <c r="C16" s="66"/>
    </row>
    <row r="17" spans="1:3" x14ac:dyDescent="0.25">
      <c r="A17" t="s">
        <v>89</v>
      </c>
      <c r="B17" s="67">
        <v>676000207.85000002</v>
      </c>
      <c r="C17" s="68"/>
    </row>
    <row r="18" spans="1:3" x14ac:dyDescent="0.25">
      <c r="A18" t="s">
        <v>90</v>
      </c>
      <c r="B18" s="67">
        <f>71430434.7+1400000</f>
        <v>72830434.700000003</v>
      </c>
      <c r="C18" s="68"/>
    </row>
    <row r="19" spans="1:3" x14ac:dyDescent="0.25">
      <c r="A19" t="s">
        <v>91</v>
      </c>
      <c r="B19" s="67">
        <v>-233519212.91999999</v>
      </c>
      <c r="C19" s="68"/>
    </row>
    <row r="20" spans="1:3" x14ac:dyDescent="0.25">
      <c r="A20" t="s">
        <v>92</v>
      </c>
      <c r="B20" s="67">
        <v>-56512210.310000002</v>
      </c>
      <c r="C20" s="68"/>
    </row>
    <row r="21" spans="1:3" x14ac:dyDescent="0.25">
      <c r="A21" s="36" t="s">
        <v>93</v>
      </c>
      <c r="B21" s="56">
        <f>SUM(B17:C20)</f>
        <v>458799219.32000011</v>
      </c>
      <c r="C21" s="57"/>
    </row>
    <row r="22" spans="1:3" ht="15.75" thickBot="1" x14ac:dyDescent="0.3">
      <c r="A22" s="36" t="s">
        <v>94</v>
      </c>
      <c r="B22" s="54">
        <f>+B14+B21</f>
        <v>2077807942.4300001</v>
      </c>
      <c r="C22" s="55"/>
    </row>
    <row r="23" spans="1:3" ht="15.75" thickTop="1" x14ac:dyDescent="0.25">
      <c r="B23" s="60"/>
      <c r="C23" s="60"/>
    </row>
    <row r="24" spans="1:3" x14ac:dyDescent="0.25">
      <c r="A24" s="62" t="s">
        <v>95</v>
      </c>
      <c r="B24" s="62"/>
      <c r="C24" s="62"/>
    </row>
    <row r="25" spans="1:3" x14ac:dyDescent="0.25">
      <c r="A25" t="s">
        <v>82</v>
      </c>
      <c r="B25" s="60"/>
      <c r="C25" s="60"/>
    </row>
    <row r="26" spans="1:3" x14ac:dyDescent="0.25">
      <c r="A26" t="s">
        <v>96</v>
      </c>
      <c r="B26" s="65">
        <v>0</v>
      </c>
      <c r="C26" s="65"/>
    </row>
    <row r="27" spans="1:3" x14ac:dyDescent="0.25">
      <c r="A27" t="s">
        <v>97</v>
      </c>
      <c r="B27" s="61">
        <v>9919440.6199999992</v>
      </c>
      <c r="C27" s="61"/>
    </row>
    <row r="28" spans="1:3" x14ac:dyDescent="0.25">
      <c r="A28" t="s">
        <v>98</v>
      </c>
      <c r="B28" s="65">
        <v>0</v>
      </c>
      <c r="C28" s="65"/>
    </row>
    <row r="29" spans="1:3" x14ac:dyDescent="0.25">
      <c r="A29" s="36" t="s">
        <v>99</v>
      </c>
      <c r="B29" s="56">
        <f>SUM(B26:C28)</f>
        <v>9919440.6199999992</v>
      </c>
      <c r="C29" s="57"/>
    </row>
    <row r="30" spans="1:3" x14ac:dyDescent="0.25">
      <c r="B30" s="60"/>
      <c r="C30" s="60"/>
    </row>
    <row r="31" spans="1:3" x14ac:dyDescent="0.25">
      <c r="A31" s="62" t="s">
        <v>100</v>
      </c>
      <c r="B31" s="62"/>
      <c r="C31" s="62"/>
    </row>
    <row r="32" spans="1:3" ht="15.75" thickBot="1" x14ac:dyDescent="0.3">
      <c r="A32" s="36" t="s">
        <v>101</v>
      </c>
      <c r="B32" s="54">
        <f>+B29</f>
        <v>9919440.6199999992</v>
      </c>
      <c r="C32" s="55"/>
    </row>
    <row r="33" spans="1:3" ht="15.75" thickTop="1" x14ac:dyDescent="0.25">
      <c r="B33" s="60"/>
      <c r="C33" s="60"/>
    </row>
    <row r="34" spans="1:3" x14ac:dyDescent="0.25">
      <c r="A34" s="62" t="s">
        <v>102</v>
      </c>
      <c r="B34" s="62"/>
      <c r="C34" s="62"/>
    </row>
    <row r="35" spans="1:3" x14ac:dyDescent="0.25">
      <c r="A35" t="s">
        <v>103</v>
      </c>
      <c r="B35" s="60"/>
      <c r="C35" s="60"/>
    </row>
    <row r="36" spans="1:3" x14ac:dyDescent="0.25">
      <c r="A36" t="s">
        <v>104</v>
      </c>
      <c r="B36" s="61">
        <v>292601309.32999998</v>
      </c>
      <c r="C36" s="61"/>
    </row>
    <row r="37" spans="1:3" x14ac:dyDescent="0.25">
      <c r="A37" t="s">
        <v>105</v>
      </c>
      <c r="B37" s="61">
        <v>1036449105.88</v>
      </c>
      <c r="C37" s="61"/>
    </row>
    <row r="38" spans="1:3" x14ac:dyDescent="0.25">
      <c r="A38" t="s">
        <v>106</v>
      </c>
      <c r="B38" s="61">
        <v>738838086.60000002</v>
      </c>
      <c r="C38" s="61"/>
    </row>
    <row r="39" spans="1:3" x14ac:dyDescent="0.25">
      <c r="A39" s="36" t="s">
        <v>107</v>
      </c>
      <c r="B39" s="56">
        <f>SUM(B36:C38)</f>
        <v>2067888501.8099999</v>
      </c>
      <c r="C39" s="57"/>
    </row>
    <row r="40" spans="1:3" ht="15.75" thickBot="1" x14ac:dyDescent="0.3">
      <c r="A40" s="36" t="s">
        <v>108</v>
      </c>
      <c r="B40" s="58">
        <f>+B29+B39</f>
        <v>2077807942.4299998</v>
      </c>
      <c r="C40" s="59"/>
    </row>
    <row r="41" spans="1:3" ht="15.75" thickTop="1" x14ac:dyDescent="0.25">
      <c r="B41" s="52">
        <f>+B22-B40</f>
        <v>0</v>
      </c>
      <c r="C41" s="53"/>
    </row>
    <row r="42" spans="1:3" x14ac:dyDescent="0.25">
      <c r="A42" t="s">
        <v>109</v>
      </c>
    </row>
    <row r="44" spans="1:3" x14ac:dyDescent="0.25">
      <c r="A44" s="37" t="s">
        <v>110</v>
      </c>
    </row>
    <row r="45" spans="1:3" x14ac:dyDescent="0.25">
      <c r="A45" s="38" t="s">
        <v>111</v>
      </c>
    </row>
    <row r="47" spans="1:3" x14ac:dyDescent="0.25">
      <c r="A47" t="s">
        <v>112</v>
      </c>
    </row>
    <row r="49" spans="1:1" x14ac:dyDescent="0.25">
      <c r="A49" s="39" t="s">
        <v>113</v>
      </c>
    </row>
    <row r="50" spans="1:1" x14ac:dyDescent="0.25">
      <c r="A50" s="33" t="s">
        <v>114</v>
      </c>
    </row>
  </sheetData>
  <mergeCells count="40">
    <mergeCell ref="A6:C6"/>
    <mergeCell ref="A1:C1"/>
    <mergeCell ref="A2:C2"/>
    <mergeCell ref="A3:C3"/>
    <mergeCell ref="A4:C4"/>
    <mergeCell ref="A5:C5"/>
    <mergeCell ref="B7:C7"/>
    <mergeCell ref="A24:C24"/>
    <mergeCell ref="B18:C18"/>
    <mergeCell ref="B19:C19"/>
    <mergeCell ref="B20:C20"/>
    <mergeCell ref="B15:C15"/>
    <mergeCell ref="B9:C9"/>
    <mergeCell ref="B13:C13"/>
    <mergeCell ref="B23:C23"/>
    <mergeCell ref="B10:C10"/>
    <mergeCell ref="B11:C11"/>
    <mergeCell ref="B12:C12"/>
    <mergeCell ref="B14:C14"/>
    <mergeCell ref="B21:C21"/>
    <mergeCell ref="B27:C27"/>
    <mergeCell ref="B25:C25"/>
    <mergeCell ref="B28:C28"/>
    <mergeCell ref="B16:C16"/>
    <mergeCell ref="B17:C17"/>
    <mergeCell ref="B26:C26"/>
    <mergeCell ref="B41:C41"/>
    <mergeCell ref="B22:C22"/>
    <mergeCell ref="B29:C29"/>
    <mergeCell ref="B39:C39"/>
    <mergeCell ref="B40:C40"/>
    <mergeCell ref="B35:C35"/>
    <mergeCell ref="B32:C32"/>
    <mergeCell ref="B38:C38"/>
    <mergeCell ref="B33:C33"/>
    <mergeCell ref="B36:C36"/>
    <mergeCell ref="B37:C37"/>
    <mergeCell ref="A31:C31"/>
    <mergeCell ref="A34:C34"/>
    <mergeCell ref="B30:C30"/>
  </mergeCells>
  <pageMargins left="0.25" right="0.25" top="0.75" bottom="0.75" header="0.3" footer="0.3"/>
  <pageSetup paperSize="9" scale="9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RESULTADOS ENERO</vt:lpstr>
      <vt:lpstr>BALANCE 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2024-02-09T18:28:34Z</cp:lastPrinted>
  <dcterms:created xsi:type="dcterms:W3CDTF">2024-02-05T18:35:22Z</dcterms:created>
  <dcterms:modified xsi:type="dcterms:W3CDTF">2024-09-04T18:59:14Z</dcterms:modified>
</cp:coreProperties>
</file>